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0" windowHeight="8190" activeTab="0"/>
  </bookViews>
  <sheets>
    <sheet name="8ER02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O6" authorId="0">
      <text>
        <r>
          <rPr>
            <sz val="8"/>
            <color indexed="8"/>
            <rFont val="Tahoma"/>
            <family val="2"/>
          </rPr>
          <t>Bei richtiger Eingabe der Spielergebnisse, muß !! Weg sein</t>
        </r>
      </text>
    </comment>
  </commentList>
</comments>
</file>

<file path=xl/sharedStrings.xml><?xml version="1.0" encoding="utf-8"?>
<sst xmlns="http://schemas.openxmlformats.org/spreadsheetml/2006/main" count="106" uniqueCount="27">
  <si>
    <t>Nr</t>
  </si>
  <si>
    <t>Name</t>
  </si>
  <si>
    <t>Verein</t>
  </si>
  <si>
    <t>Pkt</t>
  </si>
  <si>
    <t>Satz</t>
  </si>
  <si>
    <t>PL</t>
  </si>
  <si>
    <t>Erg.</t>
  </si>
  <si>
    <t>1.R</t>
  </si>
  <si>
    <t>-</t>
  </si>
  <si>
    <t>4.R</t>
  </si>
  <si>
    <t>5.R</t>
  </si>
  <si>
    <t>2.R</t>
  </si>
  <si>
    <t>6.R</t>
  </si>
  <si>
    <t>3.R</t>
  </si>
  <si>
    <t>7.R</t>
  </si>
  <si>
    <t>Löschen: Button Löschen+Plazieren</t>
  </si>
  <si>
    <t>Diff.</t>
  </si>
  <si>
    <t>:</t>
  </si>
  <si>
    <t>GRUPPE2</t>
  </si>
  <si>
    <t>Schäfer Thomas</t>
  </si>
  <si>
    <t>Bendig Benji</t>
  </si>
  <si>
    <t>Stocker Michael</t>
  </si>
  <si>
    <t>Tade Sven</t>
  </si>
  <si>
    <t>Kramp Daniel</t>
  </si>
  <si>
    <t>Hatwig Marc</t>
  </si>
  <si>
    <t>Michel Rainer</t>
  </si>
  <si>
    <t>Haigis Jan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</si>
</sst>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4"/>
      <name val="Times New Roman"/>
      <family val="1"/>
    </font>
    <font>
      <b/>
      <sz val="10"/>
      <name val="MS Sans Serif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"/>
      <name val="Tahoma"/>
      <family val="2"/>
    </font>
    <font>
      <sz val="10"/>
      <name val="Times New Roman"/>
      <family val="1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24" borderId="0" xfId="0" applyFont="1" applyFill="1" applyAlignment="1" applyProtection="1">
      <alignment/>
      <protection locked="0"/>
    </xf>
    <xf numFmtId="0" fontId="4" fillId="0" borderId="0" xfId="56" applyFont="1" applyProtection="1">
      <alignment/>
      <protection locked="0"/>
    </xf>
    <xf numFmtId="0" fontId="5" fillId="0" borderId="0" xfId="0" applyFont="1" applyBorder="1" applyAlignment="1">
      <alignment/>
    </xf>
    <xf numFmtId="16" fontId="4" fillId="0" borderId="0" xfId="56" applyNumberFormat="1" applyFo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24" borderId="0" xfId="56" applyFont="1" applyFill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>
      <alignment/>
    </xf>
    <xf numFmtId="0" fontId="7" fillId="0" borderId="1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6" fillId="0" borderId="17" xfId="0" applyFont="1" applyBorder="1" applyAlignment="1" applyProtection="1">
      <alignment/>
      <protection/>
    </xf>
    <xf numFmtId="0" fontId="7" fillId="24" borderId="18" xfId="0" applyFont="1" applyFill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6" fillId="0" borderId="19" xfId="0" applyFont="1" applyBorder="1" applyAlignment="1" applyProtection="1">
      <alignment/>
      <protection/>
    </xf>
    <xf numFmtId="0" fontId="0" fillId="24" borderId="18" xfId="0" applyFont="1" applyFill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/>
    </xf>
    <xf numFmtId="0" fontId="9" fillId="25" borderId="18" xfId="0" applyFont="1" applyFill="1" applyBorder="1" applyAlignment="1" applyProtection="1">
      <alignment horizontal="center"/>
      <protection/>
    </xf>
    <xf numFmtId="0" fontId="9" fillId="25" borderId="19" xfId="0" applyFont="1" applyFill="1" applyBorder="1" applyAlignment="1" applyProtection="1">
      <alignment horizontal="center"/>
      <protection/>
    </xf>
    <xf numFmtId="0" fontId="9" fillId="25" borderId="21" xfId="0" applyFont="1" applyFill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9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 locked="0"/>
    </xf>
    <xf numFmtId="0" fontId="6" fillId="24" borderId="23" xfId="0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9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25" borderId="19" xfId="0" applyFont="1" applyFill="1" applyBorder="1" applyAlignment="1" applyProtection="1">
      <alignment/>
      <protection/>
    </xf>
    <xf numFmtId="0" fontId="9" fillId="25" borderId="19" xfId="0" applyFont="1" applyFill="1" applyBorder="1" applyAlignment="1" applyProtection="1">
      <alignment/>
      <protection/>
    </xf>
    <xf numFmtId="0" fontId="0" fillId="25" borderId="20" xfId="0" applyFont="1" applyFill="1" applyBorder="1" applyAlignment="1" applyProtection="1">
      <alignment/>
      <protection/>
    </xf>
    <xf numFmtId="0" fontId="7" fillId="0" borderId="23" xfId="0" applyFont="1" applyBorder="1" applyAlignment="1" applyProtection="1">
      <alignment horizontal="center"/>
      <protection locked="0"/>
    </xf>
    <xf numFmtId="0" fontId="0" fillId="25" borderId="21" xfId="0" applyFont="1" applyFill="1" applyBorder="1" applyAlignment="1" applyProtection="1">
      <alignment horizontal="center"/>
      <protection/>
    </xf>
    <xf numFmtId="0" fontId="0" fillId="25" borderId="18" xfId="0" applyFont="1" applyFill="1" applyBorder="1" applyAlignment="1" applyProtection="1">
      <alignment horizontal="center"/>
      <protection/>
    </xf>
    <xf numFmtId="0" fontId="9" fillId="25" borderId="20" xfId="0" applyFont="1" applyFill="1" applyBorder="1" applyAlignment="1" applyProtection="1">
      <alignment horizontal="center"/>
      <protection/>
    </xf>
    <xf numFmtId="0" fontId="9" fillId="0" borderId="25" xfId="0" applyFont="1" applyBorder="1" applyAlignment="1">
      <alignment/>
    </xf>
    <xf numFmtId="0" fontId="7" fillId="24" borderId="26" xfId="0" applyFont="1" applyFill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24" borderId="26" xfId="0" applyFont="1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6" xfId="0" applyFont="1" applyBorder="1" applyAlignment="1">
      <alignment/>
    </xf>
    <xf numFmtId="0" fontId="0" fillId="25" borderId="28" xfId="0" applyFont="1" applyFill="1" applyBorder="1" applyAlignment="1">
      <alignment/>
    </xf>
    <xf numFmtId="0" fontId="0" fillId="25" borderId="0" xfId="0" applyFont="1" applyFill="1" applyAlignment="1">
      <alignment/>
    </xf>
    <xf numFmtId="0" fontId="0" fillId="25" borderId="20" xfId="0" applyFont="1" applyFill="1" applyBorder="1" applyAlignment="1">
      <alignment/>
    </xf>
    <xf numFmtId="0" fontId="0" fillId="0" borderId="24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25" borderId="19" xfId="0" applyFont="1" applyFill="1" applyBorder="1" applyAlignment="1">
      <alignment/>
    </xf>
    <xf numFmtId="0" fontId="0" fillId="0" borderId="19" xfId="0" applyBorder="1" applyAlignment="1" applyProtection="1">
      <alignment/>
      <protection locked="0"/>
    </xf>
    <xf numFmtId="0" fontId="9" fillId="0" borderId="29" xfId="0" applyFont="1" applyBorder="1" applyAlignment="1">
      <alignment/>
    </xf>
    <xf numFmtId="0" fontId="7" fillId="24" borderId="0" xfId="0" applyFont="1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/>
      <protection locked="0"/>
    </xf>
    <xf numFmtId="0" fontId="0" fillId="0" borderId="28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Border="1" applyAlignment="1" applyProtection="1">
      <alignment horizontal="center"/>
      <protection/>
    </xf>
    <xf numFmtId="0" fontId="0" fillId="0" borderId="32" xfId="0" applyFont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/>
      <protection/>
    </xf>
    <xf numFmtId="0" fontId="7" fillId="24" borderId="34" xfId="0" applyFont="1" applyFill="1" applyBorder="1" applyAlignment="1" applyProtection="1">
      <alignment/>
      <protection locked="0"/>
    </xf>
    <xf numFmtId="0" fontId="0" fillId="0" borderId="35" xfId="0" applyBorder="1" applyAlignment="1">
      <alignment/>
    </xf>
    <xf numFmtId="0" fontId="6" fillId="0" borderId="36" xfId="0" applyFont="1" applyBorder="1" applyAlignment="1" applyProtection="1">
      <alignment/>
      <protection/>
    </xf>
    <xf numFmtId="0" fontId="0" fillId="24" borderId="34" xfId="0" applyFont="1" applyFill="1" applyBorder="1" applyAlignment="1" applyProtection="1">
      <alignment/>
      <protection locked="0"/>
    </xf>
    <xf numFmtId="0" fontId="7" fillId="0" borderId="37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/>
      <protection/>
    </xf>
    <xf numFmtId="0" fontId="9" fillId="0" borderId="36" xfId="0" applyFont="1" applyBorder="1" applyAlignment="1" applyProtection="1">
      <alignment horizontal="center"/>
      <protection/>
    </xf>
    <xf numFmtId="0" fontId="0" fillId="0" borderId="37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 horizontal="center"/>
      <protection/>
    </xf>
    <xf numFmtId="0" fontId="0" fillId="0" borderId="34" xfId="0" applyFont="1" applyBorder="1" applyAlignment="1" applyProtection="1">
      <alignment horizontal="center"/>
      <protection/>
    </xf>
    <xf numFmtId="0" fontId="0" fillId="0" borderId="36" xfId="0" applyFont="1" applyBorder="1" applyAlignment="1" applyProtection="1">
      <alignment horizontal="center"/>
      <protection/>
    </xf>
    <xf numFmtId="0" fontId="0" fillId="25" borderId="38" xfId="0" applyFont="1" applyFill="1" applyBorder="1" applyAlignment="1" applyProtection="1">
      <alignment horizontal="center"/>
      <protection/>
    </xf>
    <xf numFmtId="0" fontId="9" fillId="25" borderId="38" xfId="0" applyFont="1" applyFill="1" applyBorder="1" applyAlignment="1" applyProtection="1">
      <alignment horizontal="center"/>
      <protection/>
    </xf>
    <xf numFmtId="0" fontId="9" fillId="25" borderId="37" xfId="0" applyFont="1" applyFill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/>
      <protection/>
    </xf>
    <xf numFmtId="0" fontId="7" fillId="0" borderId="34" xfId="0" applyFont="1" applyBorder="1" applyAlignment="1" applyProtection="1">
      <alignment horizontal="center"/>
      <protection locked="0"/>
    </xf>
    <xf numFmtId="0" fontId="6" fillId="24" borderId="40" xfId="0" applyFont="1" applyFill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 horizontal="center"/>
      <protection locked="0"/>
    </xf>
    <xf numFmtId="0" fontId="0" fillId="0" borderId="41" xfId="0" applyBorder="1" applyAlignment="1">
      <alignment/>
    </xf>
    <xf numFmtId="0" fontId="0" fillId="0" borderId="24" xfId="0" applyBorder="1" applyAlignment="1">
      <alignment/>
    </xf>
    <xf numFmtId="0" fontId="0" fillId="0" borderId="42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9" fillId="0" borderId="43" xfId="0" applyFont="1" applyBorder="1" applyAlignment="1" applyProtection="1">
      <alignment horizontal="center"/>
      <protection/>
    </xf>
    <xf numFmtId="0" fontId="0" fillId="0" borderId="43" xfId="0" applyBorder="1" applyAlignment="1">
      <alignment/>
    </xf>
    <xf numFmtId="0" fontId="9" fillId="0" borderId="45" xfId="0" applyFont="1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9" fillId="0" borderId="43" xfId="0" applyFont="1" applyBorder="1" applyAlignment="1" applyProtection="1">
      <alignment/>
      <protection/>
    </xf>
    <xf numFmtId="0" fontId="9" fillId="0" borderId="43" xfId="0" applyFont="1" applyBorder="1" applyAlignment="1">
      <alignment/>
    </xf>
    <xf numFmtId="0" fontId="0" fillId="0" borderId="45" xfId="0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0" fontId="9" fillId="0" borderId="19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/>
      <protection/>
    </xf>
    <xf numFmtId="0" fontId="12" fillId="0" borderId="32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 horizontal="center"/>
      <protection/>
    </xf>
    <xf numFmtId="0" fontId="12" fillId="0" borderId="19" xfId="0" applyFont="1" applyBorder="1" applyAlignment="1" applyProtection="1">
      <alignment/>
      <protection/>
    </xf>
    <xf numFmtId="0" fontId="12" fillId="0" borderId="20" xfId="0" applyFont="1" applyBorder="1" applyAlignment="1">
      <alignment/>
    </xf>
    <xf numFmtId="0" fontId="12" fillId="24" borderId="19" xfId="0" applyFont="1" applyFill="1" applyBorder="1" applyAlignment="1" applyProtection="1">
      <alignment/>
      <protection locked="0"/>
    </xf>
    <xf numFmtId="0" fontId="6" fillId="0" borderId="19" xfId="0" applyFont="1" applyBorder="1" applyAlignment="1" applyProtection="1">
      <alignment horizontal="center"/>
      <protection/>
    </xf>
    <xf numFmtId="0" fontId="12" fillId="24" borderId="23" xfId="0" applyFont="1" applyFill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9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12" fillId="0" borderId="19" xfId="0" applyFont="1" applyBorder="1" applyAlignment="1" applyProtection="1">
      <alignment horizontal="center"/>
      <protection/>
    </xf>
    <xf numFmtId="0" fontId="12" fillId="0" borderId="19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12" fillId="24" borderId="18" xfId="0" applyFont="1" applyFill="1" applyBorder="1" applyAlignment="1" applyProtection="1">
      <alignment/>
      <protection locked="0"/>
    </xf>
    <xf numFmtId="0" fontId="7" fillId="0" borderId="19" xfId="0" applyFont="1" applyBorder="1" applyAlignment="1" applyProtection="1">
      <alignment horizontal="center"/>
      <protection/>
    </xf>
    <xf numFmtId="0" fontId="12" fillId="24" borderId="23" xfId="0" applyFont="1" applyFill="1" applyBorder="1" applyAlignment="1" applyProtection="1">
      <alignment horizontal="center"/>
      <protection locked="0"/>
    </xf>
    <xf numFmtId="0" fontId="0" fillId="0" borderId="49" xfId="0" applyBorder="1" applyAlignment="1" applyProtection="1">
      <alignment/>
      <protection locked="0"/>
    </xf>
    <xf numFmtId="0" fontId="12" fillId="0" borderId="29" xfId="0" applyFont="1" applyBorder="1" applyAlignment="1" applyProtection="1">
      <alignment/>
      <protection/>
    </xf>
    <xf numFmtId="0" fontId="8" fillId="0" borderId="19" xfId="0" applyFont="1" applyFill="1" applyBorder="1" applyAlignment="1" applyProtection="1">
      <alignment/>
      <protection/>
    </xf>
    <xf numFmtId="0" fontId="8" fillId="0" borderId="19" xfId="0" applyFont="1" applyFill="1" applyBorder="1" applyAlignment="1" applyProtection="1">
      <alignment horizontal="center"/>
      <protection/>
    </xf>
    <xf numFmtId="0" fontId="8" fillId="0" borderId="20" xfId="0" applyFont="1" applyFill="1" applyBorder="1" applyAlignment="1" applyProtection="1">
      <alignment/>
      <protection/>
    </xf>
    <xf numFmtId="0" fontId="0" fillId="0" borderId="39" xfId="0" applyFont="1" applyBorder="1" applyAlignment="1">
      <alignment/>
    </xf>
    <xf numFmtId="0" fontId="0" fillId="0" borderId="36" xfId="0" applyFont="1" applyBorder="1" applyAlignment="1">
      <alignment/>
    </xf>
    <xf numFmtId="0" fontId="9" fillId="0" borderId="50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9" fillId="0" borderId="51" xfId="0" applyFont="1" applyBorder="1" applyAlignment="1">
      <alignment/>
    </xf>
    <xf numFmtId="0" fontId="12" fillId="0" borderId="34" xfId="0" applyFont="1" applyBorder="1" applyAlignment="1" applyProtection="1">
      <alignment/>
      <protection/>
    </xf>
    <xf numFmtId="0" fontId="12" fillId="0" borderId="36" xfId="0" applyFont="1" applyBorder="1" applyAlignment="1" applyProtection="1">
      <alignment/>
      <protection/>
    </xf>
    <xf numFmtId="0" fontId="12" fillId="0" borderId="36" xfId="0" applyFont="1" applyBorder="1" applyAlignment="1" applyProtection="1">
      <alignment horizontal="center"/>
      <protection/>
    </xf>
    <xf numFmtId="0" fontId="12" fillId="0" borderId="36" xfId="0" applyFont="1" applyBorder="1" applyAlignment="1">
      <alignment/>
    </xf>
    <xf numFmtId="0" fontId="8" fillId="0" borderId="36" xfId="0" applyFont="1" applyBorder="1" applyAlignment="1">
      <alignment horizontal="center"/>
    </xf>
    <xf numFmtId="0" fontId="12" fillId="24" borderId="34" xfId="0" applyFont="1" applyFill="1" applyBorder="1" applyAlignment="1" applyProtection="1">
      <alignment/>
      <protection locked="0"/>
    </xf>
    <xf numFmtId="0" fontId="7" fillId="0" borderId="36" xfId="0" applyFont="1" applyBorder="1" applyAlignment="1" applyProtection="1">
      <alignment horizontal="center"/>
      <protection/>
    </xf>
    <xf numFmtId="0" fontId="12" fillId="24" borderId="40" xfId="0" applyFont="1" applyFill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/>
      <protection locked="0"/>
    </xf>
    <xf numFmtId="0" fontId="12" fillId="0" borderId="18" xfId="0" applyFont="1" applyBorder="1" applyAlignment="1" applyProtection="1">
      <alignment/>
      <protection/>
    </xf>
    <xf numFmtId="0" fontId="12" fillId="24" borderId="32" xfId="0" applyFont="1" applyFill="1" applyBorder="1" applyAlignment="1" applyProtection="1">
      <alignment/>
      <protection locked="0"/>
    </xf>
    <xf numFmtId="0" fontId="12" fillId="24" borderId="49" xfId="0" applyFont="1" applyFill="1" applyBorder="1" applyAlignment="1" applyProtection="1">
      <alignment/>
      <protection locked="0"/>
    </xf>
    <xf numFmtId="0" fontId="7" fillId="0" borderId="26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/>
      <protection locked="0"/>
    </xf>
    <xf numFmtId="0" fontId="0" fillId="0" borderId="52" xfId="0" applyFont="1" applyBorder="1" applyAlignment="1" applyProtection="1">
      <alignment/>
      <protection/>
    </xf>
    <xf numFmtId="0" fontId="9" fillId="0" borderId="35" xfId="0" applyFont="1" applyFill="1" applyBorder="1" applyAlignment="1" applyProtection="1">
      <alignment/>
      <protection/>
    </xf>
    <xf numFmtId="0" fontId="8" fillId="0" borderId="35" xfId="0" applyFont="1" applyFill="1" applyBorder="1" applyAlignment="1" applyProtection="1">
      <alignment horizontal="center"/>
      <protection/>
    </xf>
    <xf numFmtId="0" fontId="9" fillId="0" borderId="51" xfId="0" applyFont="1" applyFill="1" applyBorder="1" applyAlignment="1" applyProtection="1">
      <alignment/>
      <protection/>
    </xf>
    <xf numFmtId="0" fontId="12" fillId="0" borderId="35" xfId="0" applyFont="1" applyBorder="1" applyAlignment="1" applyProtection="1">
      <alignment horizontal="center"/>
      <protection/>
    </xf>
    <xf numFmtId="0" fontId="12" fillId="0" borderId="35" xfId="0" applyFont="1" applyBorder="1" applyAlignment="1" applyProtection="1">
      <alignment/>
      <protection/>
    </xf>
    <xf numFmtId="0" fontId="12" fillId="0" borderId="37" xfId="0" applyFont="1" applyBorder="1" applyAlignment="1">
      <alignment/>
    </xf>
    <xf numFmtId="0" fontId="12" fillId="24" borderId="36" xfId="0" applyFont="1" applyFill="1" applyBorder="1" applyAlignment="1" applyProtection="1">
      <alignment/>
      <protection locked="0"/>
    </xf>
    <xf numFmtId="0" fontId="6" fillId="0" borderId="36" xfId="0" applyFont="1" applyBorder="1" applyAlignment="1" applyProtection="1">
      <alignment horizontal="center"/>
      <protection/>
    </xf>
    <xf numFmtId="0" fontId="12" fillId="24" borderId="40" xfId="0" applyFont="1" applyFill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0" fontId="8" fillId="0" borderId="19" xfId="0" applyFont="1" applyBorder="1" applyAlignment="1">
      <alignment horizontal="center"/>
    </xf>
    <xf numFmtId="0" fontId="7" fillId="0" borderId="53" xfId="0" applyFont="1" applyBorder="1" applyAlignment="1" applyProtection="1">
      <alignment/>
      <protection locked="0"/>
    </xf>
    <xf numFmtId="0" fontId="9" fillId="0" borderId="32" xfId="0" applyFont="1" applyFill="1" applyBorder="1" applyAlignment="1" applyProtection="1">
      <alignment/>
      <protection/>
    </xf>
    <xf numFmtId="0" fontId="8" fillId="0" borderId="32" xfId="0" applyFont="1" applyFill="1" applyBorder="1" applyAlignment="1" applyProtection="1">
      <alignment horizontal="center"/>
      <protection/>
    </xf>
    <xf numFmtId="0" fontId="9" fillId="0" borderId="54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/>
      <protection/>
    </xf>
    <xf numFmtId="0" fontId="0" fillId="0" borderId="55" xfId="0" applyFont="1" applyBorder="1" applyAlignment="1">
      <alignment/>
    </xf>
    <xf numFmtId="0" fontId="0" fillId="0" borderId="51" xfId="0" applyFont="1" applyBorder="1" applyAlignment="1">
      <alignment/>
    </xf>
    <xf numFmtId="0" fontId="9" fillId="0" borderId="35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 horizontal="center"/>
      <protection/>
    </xf>
    <xf numFmtId="0" fontId="9" fillId="0" borderId="51" xfId="0" applyFont="1" applyBorder="1" applyAlignment="1" applyProtection="1">
      <alignment/>
      <protection/>
    </xf>
    <xf numFmtId="0" fontId="12" fillId="0" borderId="35" xfId="0" applyFont="1" applyBorder="1" applyAlignment="1">
      <alignment/>
    </xf>
    <xf numFmtId="0" fontId="12" fillId="0" borderId="0" xfId="0" applyFont="1" applyAlignment="1">
      <alignment/>
    </xf>
    <xf numFmtId="0" fontId="8" fillId="0" borderId="35" xfId="0" applyFont="1" applyBorder="1" applyAlignment="1">
      <alignment horizontal="center"/>
    </xf>
    <xf numFmtId="0" fontId="12" fillId="24" borderId="50" xfId="0" applyFont="1" applyFill="1" applyBorder="1" applyAlignment="1" applyProtection="1">
      <alignment/>
      <protection locked="0"/>
    </xf>
    <xf numFmtId="0" fontId="12" fillId="24" borderId="53" xfId="0" applyFont="1" applyFill="1" applyBorder="1" applyAlignment="1" applyProtection="1">
      <alignment horizontal="center"/>
      <protection locked="0"/>
    </xf>
    <xf numFmtId="0" fontId="0" fillId="0" borderId="56" xfId="0" applyFont="1" applyBorder="1" applyAlignment="1">
      <alignment/>
    </xf>
    <xf numFmtId="0" fontId="9" fillId="0" borderId="32" xfId="0" applyFont="1" applyBorder="1" applyAlignment="1" applyProtection="1">
      <alignment/>
      <protection/>
    </xf>
    <xf numFmtId="0" fontId="9" fillId="0" borderId="54" xfId="0" applyFont="1" applyBorder="1" applyAlignment="1" applyProtection="1">
      <alignment/>
      <protection/>
    </xf>
    <xf numFmtId="0" fontId="12" fillId="0" borderId="31" xfId="0" applyFont="1" applyBorder="1" applyAlignment="1" applyProtection="1">
      <alignment/>
      <protection/>
    </xf>
    <xf numFmtId="0" fontId="12" fillId="0" borderId="32" xfId="0" applyFont="1" applyBorder="1" applyAlignment="1">
      <alignment/>
    </xf>
    <xf numFmtId="1" fontId="12" fillId="0" borderId="32" xfId="0" applyNumberFormat="1" applyFont="1" applyBorder="1" applyAlignment="1" applyProtection="1">
      <alignment/>
      <protection/>
    </xf>
    <xf numFmtId="0" fontId="12" fillId="0" borderId="43" xfId="0" applyFont="1" applyBorder="1" applyAlignment="1">
      <alignment/>
    </xf>
    <xf numFmtId="0" fontId="0" fillId="0" borderId="43" xfId="0" applyFont="1" applyBorder="1" applyAlignment="1">
      <alignment/>
    </xf>
    <xf numFmtId="0" fontId="12" fillId="24" borderId="31" xfId="0" applyFont="1" applyFill="1" applyBorder="1" applyAlignment="1" applyProtection="1">
      <alignment/>
      <protection locked="0"/>
    </xf>
    <xf numFmtId="0" fontId="9" fillId="0" borderId="35" xfId="0" applyFont="1" applyBorder="1" applyAlignment="1">
      <alignment/>
    </xf>
    <xf numFmtId="0" fontId="12" fillId="24" borderId="53" xfId="0" applyFont="1" applyFill="1" applyBorder="1" applyAlignment="1" applyProtection="1">
      <alignment/>
      <protection locked="0"/>
    </xf>
    <xf numFmtId="0" fontId="9" fillId="0" borderId="19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0" fontId="8" fillId="0" borderId="32" xfId="0" applyFont="1" applyBorder="1" applyAlignment="1">
      <alignment horizontal="center"/>
    </xf>
    <xf numFmtId="0" fontId="12" fillId="24" borderId="49" xfId="0" applyFont="1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 locked="0"/>
    </xf>
    <xf numFmtId="0" fontId="13" fillId="0" borderId="0" xfId="0" applyFont="1" applyAlignment="1">
      <alignment/>
    </xf>
    <xf numFmtId="0" fontId="12" fillId="0" borderId="41" xfId="0" applyFont="1" applyBorder="1" applyAlignment="1">
      <alignment/>
    </xf>
    <xf numFmtId="0" fontId="8" fillId="0" borderId="28" xfId="0" applyFont="1" applyBorder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12" fillId="0" borderId="45" xfId="0" applyFont="1" applyBorder="1" applyAlignment="1" applyProtection="1">
      <alignment/>
      <protection/>
    </xf>
    <xf numFmtId="0" fontId="12" fillId="24" borderId="28" xfId="0" applyFont="1" applyFill="1" applyBorder="1" applyAlignment="1" applyProtection="1">
      <alignment/>
      <protection locked="0"/>
    </xf>
    <xf numFmtId="0" fontId="12" fillId="24" borderId="24" xfId="0" applyFont="1" applyFill="1" applyBorder="1" applyAlignment="1" applyProtection="1">
      <alignment/>
      <protection locked="0"/>
    </xf>
    <xf numFmtId="1" fontId="12" fillId="0" borderId="19" xfId="0" applyNumberFormat="1" applyFont="1" applyBorder="1" applyAlignment="1" applyProtection="1">
      <alignment/>
      <protection/>
    </xf>
    <xf numFmtId="0" fontId="7" fillId="0" borderId="46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35" xfId="0" applyFont="1" applyBorder="1" applyAlignment="1">
      <alignment/>
    </xf>
    <xf numFmtId="0" fontId="9" fillId="0" borderId="36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0" fillId="0" borderId="41" xfId="0" applyFont="1" applyBorder="1" applyAlignment="1">
      <alignment/>
    </xf>
    <xf numFmtId="0" fontId="9" fillId="0" borderId="57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9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3" xfId="0" applyBorder="1" applyAlignment="1">
      <alignment/>
    </xf>
    <xf numFmtId="0" fontId="12" fillId="0" borderId="13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2" fillId="0" borderId="55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6" xfId="0" applyFont="1" applyFill="1" applyBorder="1" applyAlignment="1" applyProtection="1">
      <alignment horizontal="center"/>
      <protection/>
    </xf>
    <xf numFmtId="0" fontId="8" fillId="0" borderId="3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/>
      <protection/>
    </xf>
    <xf numFmtId="0" fontId="6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58" xfId="0" applyBorder="1" applyAlignment="1">
      <alignment/>
    </xf>
    <xf numFmtId="0" fontId="7" fillId="24" borderId="18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 horizontal="left"/>
      <protection/>
    </xf>
    <xf numFmtId="0" fontId="0" fillId="0" borderId="23" xfId="0" applyBorder="1" applyAlignment="1">
      <alignment horizontal="center"/>
    </xf>
    <xf numFmtId="0" fontId="7" fillId="24" borderId="26" xfId="0" applyFont="1" applyFill="1" applyBorder="1" applyAlignment="1" applyProtection="1">
      <alignment/>
      <protection/>
    </xf>
    <xf numFmtId="0" fontId="0" fillId="24" borderId="26" xfId="0" applyFont="1" applyFill="1" applyBorder="1" applyAlignment="1" applyProtection="1">
      <alignment horizontal="left"/>
      <protection/>
    </xf>
    <xf numFmtId="0" fontId="7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left"/>
      <protection/>
    </xf>
    <xf numFmtId="0" fontId="7" fillId="0" borderId="27" xfId="0" applyFont="1" applyBorder="1" applyAlignment="1" applyProtection="1">
      <alignment/>
      <protection/>
    </xf>
    <xf numFmtId="0" fontId="7" fillId="24" borderId="34" xfId="0" applyFont="1" applyFill="1" applyBorder="1" applyAlignment="1" applyProtection="1">
      <alignment/>
      <protection/>
    </xf>
    <xf numFmtId="0" fontId="0" fillId="24" borderId="34" xfId="0" applyFont="1" applyFill="1" applyBorder="1" applyAlignment="1" applyProtection="1">
      <alignment horizontal="left"/>
      <protection/>
    </xf>
    <xf numFmtId="0" fontId="7" fillId="0" borderId="36" xfId="0" applyFont="1" applyBorder="1" applyAlignment="1" applyProtection="1">
      <alignment/>
      <protection/>
    </xf>
    <xf numFmtId="0" fontId="0" fillId="0" borderId="40" xfId="0" applyBorder="1" applyAlignment="1">
      <alignment horizontal="center"/>
    </xf>
    <xf numFmtId="0" fontId="0" fillId="0" borderId="22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0" borderId="56" xfId="0" applyFont="1" applyBorder="1" applyAlignment="1" applyProtection="1">
      <alignment/>
      <protection/>
    </xf>
    <xf numFmtId="0" fontId="0" fillId="0" borderId="39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0" fontId="6" fillId="0" borderId="14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Standard_10erfeld98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42"/>
  <sheetViews>
    <sheetView tabSelected="1" zoomScalePageLayoutView="0" workbookViewId="0" topLeftCell="A1">
      <selection activeCell="AP27" sqref="AP27"/>
    </sheetView>
  </sheetViews>
  <sheetFormatPr defaultColWidth="11.421875" defaultRowHeight="12.75"/>
  <cols>
    <col min="1" max="1" width="3.7109375" style="0" customWidth="1"/>
    <col min="2" max="4" width="1.8515625" style="0" customWidth="1"/>
    <col min="5" max="5" width="10.421875" style="0" customWidth="1"/>
    <col min="6" max="6" width="1.7109375" style="0" customWidth="1"/>
    <col min="7" max="7" width="12.140625" style="0" customWidth="1"/>
    <col min="8" max="8" width="2.00390625" style="0" customWidth="1"/>
    <col min="9" max="9" width="2.421875" style="1" customWidth="1"/>
    <col min="10" max="10" width="2.00390625" style="0" customWidth="1"/>
    <col min="11" max="11" width="2.421875" style="0" customWidth="1"/>
    <col min="12" max="12" width="2.8515625" style="0" customWidth="1"/>
    <col min="13" max="13" width="1.8515625" style="0" customWidth="1"/>
    <col min="14" max="14" width="2.8515625" style="0" customWidth="1"/>
    <col min="15" max="16" width="2.57421875" style="0" customWidth="1"/>
    <col min="17" max="17" width="2.00390625" style="0" customWidth="1"/>
    <col min="18" max="18" width="1.8515625" style="0" customWidth="1"/>
    <col min="19" max="20" width="2.00390625" style="0" customWidth="1"/>
    <col min="21" max="21" width="1.8515625" style="0" customWidth="1"/>
    <col min="22" max="23" width="2.00390625" style="0" customWidth="1"/>
    <col min="24" max="24" width="1.8515625" style="0" customWidth="1"/>
    <col min="25" max="26" width="2.00390625" style="0" customWidth="1"/>
    <col min="27" max="27" width="1.8515625" style="0" customWidth="1"/>
    <col min="28" max="29" width="2.00390625" style="0" customWidth="1"/>
    <col min="30" max="34" width="1.8515625" style="0" customWidth="1"/>
    <col min="35" max="35" width="3.28125" style="0" customWidth="1"/>
    <col min="36" max="36" width="1.8515625" style="0" customWidth="1"/>
    <col min="37" max="37" width="3.28125" style="0" customWidth="1"/>
    <col min="38" max="38" width="1.8515625" style="0" customWidth="1"/>
    <col min="39" max="39" width="2.421875" style="0" customWidth="1"/>
    <col min="40" max="40" width="0" style="0" hidden="1" customWidth="1"/>
    <col min="41" max="41" width="3.8515625" style="0" customWidth="1"/>
    <col min="42" max="42" width="3.140625" style="0" customWidth="1"/>
    <col min="43" max="43" width="7.57421875" style="0" customWidth="1"/>
    <col min="44" max="44" width="0" style="0" hidden="1" customWidth="1"/>
    <col min="45" max="46" width="7.57421875" style="0" customWidth="1"/>
    <col min="47" max="47" width="10.7109375" style="0" customWidth="1"/>
    <col min="54" max="54" width="6.8515625" style="0" customWidth="1"/>
    <col min="63" max="63" width="6.8515625" style="0" customWidth="1"/>
    <col min="72" max="72" width="6.8515625" style="0" customWidth="1"/>
    <col min="81" max="81" width="6.8515625" style="0" customWidth="1"/>
  </cols>
  <sheetData>
    <row r="1" spans="1:37" ht="48" customHeight="1">
      <c r="A1" s="2"/>
      <c r="Y1" s="3"/>
      <c r="AB1" s="4"/>
      <c r="AK1" s="5"/>
    </row>
    <row r="2" spans="1:39" ht="15.75" customHeight="1">
      <c r="A2" s="2"/>
      <c r="B2" s="6"/>
      <c r="C2" s="6"/>
      <c r="D2" s="6"/>
      <c r="E2" s="6"/>
      <c r="F2" s="6"/>
      <c r="G2" s="7"/>
      <c r="H2" s="8"/>
      <c r="I2" s="9"/>
      <c r="J2" s="8"/>
      <c r="K2" s="8"/>
      <c r="L2" s="8"/>
      <c r="M2" s="8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</row>
    <row r="3" spans="1:39" ht="15.75" customHeight="1">
      <c r="A3" s="11" t="s">
        <v>18</v>
      </c>
      <c r="B3" s="6"/>
      <c r="C3" s="6"/>
      <c r="D3" s="6"/>
      <c r="E3" s="6"/>
      <c r="F3" s="6"/>
      <c r="G3" s="7"/>
      <c r="H3" s="8"/>
      <c r="I3" s="9"/>
      <c r="J3" s="8"/>
      <c r="K3" s="8"/>
      <c r="L3" s="8"/>
      <c r="M3" s="8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40" ht="9.75" customHeight="1">
      <c r="A4" s="12"/>
      <c r="B4" s="13"/>
      <c r="C4" s="13"/>
      <c r="D4" s="13"/>
      <c r="E4" s="14"/>
      <c r="F4" s="13"/>
      <c r="G4" s="13"/>
      <c r="H4" s="13"/>
      <c r="I4" s="15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1:40" ht="15.75">
      <c r="A5" s="16" t="s">
        <v>0</v>
      </c>
      <c r="B5" s="270" t="s">
        <v>1</v>
      </c>
      <c r="C5" s="270"/>
      <c r="D5" s="270"/>
      <c r="E5" s="270"/>
      <c r="F5" s="270" t="s">
        <v>2</v>
      </c>
      <c r="G5" s="270"/>
      <c r="H5" s="17"/>
      <c r="I5" s="18">
        <v>1</v>
      </c>
      <c r="J5" s="19"/>
      <c r="K5" s="17"/>
      <c r="L5" s="18">
        <v>2</v>
      </c>
      <c r="M5" s="20"/>
      <c r="N5" s="18"/>
      <c r="O5" s="18">
        <v>3</v>
      </c>
      <c r="P5" s="20"/>
      <c r="Q5" s="21"/>
      <c r="R5" s="18">
        <v>4</v>
      </c>
      <c r="S5" s="18"/>
      <c r="T5" s="21"/>
      <c r="U5" s="18">
        <v>5</v>
      </c>
      <c r="V5" s="20"/>
      <c r="W5" s="18"/>
      <c r="X5" s="18">
        <v>6</v>
      </c>
      <c r="Y5" s="20"/>
      <c r="Z5" s="18"/>
      <c r="AA5" s="18">
        <v>7</v>
      </c>
      <c r="AB5" s="18"/>
      <c r="AC5" s="21"/>
      <c r="AD5" s="18">
        <v>8</v>
      </c>
      <c r="AE5" s="19"/>
      <c r="AF5" s="22"/>
      <c r="AG5" s="22" t="s">
        <v>3</v>
      </c>
      <c r="AH5" s="19"/>
      <c r="AI5" s="19"/>
      <c r="AJ5" s="23" t="s">
        <v>4</v>
      </c>
      <c r="AK5" s="24"/>
      <c r="AL5" s="25"/>
      <c r="AM5" s="26" t="s">
        <v>5</v>
      </c>
      <c r="AN5" s="27"/>
    </row>
    <row r="6" spans="1:44" ht="15.75">
      <c r="A6" s="28">
        <v>1</v>
      </c>
      <c r="B6" s="29" t="s">
        <v>19</v>
      </c>
      <c r="C6" s="30"/>
      <c r="D6" s="31"/>
      <c r="E6" s="30"/>
      <c r="F6" s="32"/>
      <c r="G6" s="33"/>
      <c r="H6" s="34"/>
      <c r="I6" s="35"/>
      <c r="J6" s="36"/>
      <c r="K6" s="37">
        <f>IF(I20&lt;&gt;"",I20,"")</f>
        <v>3</v>
      </c>
      <c r="L6" s="38" t="str">
        <f>IF(M6&lt;&gt;"",":","")</f>
        <v>:</v>
      </c>
      <c r="M6" s="39">
        <f>IF(K20&lt;&gt;"",K20,"")</f>
        <v>1</v>
      </c>
      <c r="N6" s="37">
        <f>IF(I24&lt;&gt;"",I24,"")</f>
        <v>3</v>
      </c>
      <c r="O6" s="38" t="str">
        <f>IF(P6&lt;&gt;"",":","")</f>
        <v>:</v>
      </c>
      <c r="P6" s="39">
        <f>IF(K24&lt;&gt;"",K24,"")</f>
        <v>0</v>
      </c>
      <c r="Q6" s="37">
        <f>IF(AK16&lt;&gt;"",AK16,"")</f>
        <v>3</v>
      </c>
      <c r="R6" s="38" t="str">
        <f>IF(S6&lt;&gt;"",":","")</f>
        <v>:</v>
      </c>
      <c r="S6" s="40">
        <f>IF(AM16&lt;&gt;"",AM16,"")</f>
        <v>0</v>
      </c>
      <c r="T6" s="37">
        <f>IF(AK20&lt;&gt;"",AK20,"")</f>
        <v>3</v>
      </c>
      <c r="U6" s="38" t="str">
        <f>IF(V6&lt;&gt;"",":","")</f>
        <v>:</v>
      </c>
      <c r="V6" s="39">
        <f>IF(AM20&lt;&gt;"",AM20,"")</f>
        <v>0</v>
      </c>
      <c r="W6" s="40">
        <f>IF(AK25&lt;&gt;"",AK25,"")</f>
        <v>3</v>
      </c>
      <c r="X6" s="38" t="str">
        <f>IF(Y6&lt;&gt;"",":","")</f>
        <v>:</v>
      </c>
      <c r="Y6" s="39">
        <f>IF(AM25&lt;&gt;"",AM25,"")</f>
        <v>0</v>
      </c>
      <c r="Z6" s="40">
        <f>IF(AK29&lt;&gt;"",AK29,"")</f>
        <v>3</v>
      </c>
      <c r="AA6" s="38" t="str">
        <f aca="true" t="shared" si="0" ref="AA6:AA11">IF(AB6&lt;&gt;"",":","")</f>
        <v>:</v>
      </c>
      <c r="AB6" s="40">
        <f>IF(AM29&lt;&gt;"",AM29,"")</f>
        <v>1</v>
      </c>
      <c r="AC6" s="37">
        <f>IF(I16&lt;&gt;"",I16,"")</f>
        <v>3</v>
      </c>
      <c r="AD6" s="38" t="str">
        <f aca="true" t="shared" si="1" ref="AD6:AD12">IF(AE6&lt;&gt;"",":","")</f>
        <v>:</v>
      </c>
      <c r="AE6" s="40">
        <f>IF(K16&lt;&gt;"",K16,"")</f>
        <v>0</v>
      </c>
      <c r="AF6" s="41">
        <f>IF(H6&gt;J6,1)+IF(K6&gt;M6,1)+IF(N6&gt;P6,1)+IF(Q6&gt;S6,1)+IF(T6&gt;V6,1)+IF(W6&gt;Y6,1)+IF(Z6&gt;AB6,1)+IF(AC6&gt;AE6,1)</f>
        <v>7</v>
      </c>
      <c r="AG6" s="40" t="str">
        <f>IF(AH6&lt;&gt;"",":","")</f>
        <v>:</v>
      </c>
      <c r="AH6" s="39">
        <f>IF(J6&gt;H6,1)+IF(M6&gt;K6,1)+IF(P6&gt;N6,1)+IF(S6&gt;Q6,1)+IF(V6&gt;T6,1)+IF(Y6&gt;W6,1)+IF(AB6&gt;Z6,1)+IF(AE6&gt;AC6,1)</f>
        <v>0</v>
      </c>
      <c r="AI6" s="40">
        <f aca="true" t="shared" si="2" ref="AI6:AI13">SUM(H6,K6,N6,Q6,T6,W6,Z6,AC6)</f>
        <v>21</v>
      </c>
      <c r="AJ6" s="40" t="str">
        <f aca="true" t="shared" si="3" ref="AJ6:AJ13">IF(AK6&lt;&gt;"",":","")</f>
        <v>:</v>
      </c>
      <c r="AK6" s="40">
        <f aca="true" t="shared" si="4" ref="AK6:AK13">SUM(J6,M6,P6,S6,V6,Y6,AB6,AE6)</f>
        <v>2</v>
      </c>
      <c r="AL6" s="42"/>
      <c r="AM6" s="43">
        <f>RANK(AR6,AR$6:AR$13)</f>
        <v>1</v>
      </c>
      <c r="AN6" s="44"/>
      <c r="AO6" s="45">
        <f>IF(AF6+AH6&lt;&gt;7,"!!","")</f>
      </c>
      <c r="AR6" s="46">
        <f aca="true" t="shared" si="5" ref="AR6:AR13">(AF6-AH6)*1000+(AI6-AK6)*100</f>
        <v>8900</v>
      </c>
    </row>
    <row r="7" spans="1:44" ht="15.75">
      <c r="A7" s="28">
        <v>2</v>
      </c>
      <c r="B7" s="29" t="s">
        <v>20</v>
      </c>
      <c r="C7" s="30"/>
      <c r="D7" s="31"/>
      <c r="E7" s="30"/>
      <c r="F7" s="32"/>
      <c r="G7" s="33"/>
      <c r="H7" s="47">
        <f>IF(K20&lt;&gt;"",K20,"")</f>
        <v>1</v>
      </c>
      <c r="I7" s="38" t="str">
        <f aca="true" t="shared" si="6" ref="I7:I13">IF(J7&lt;&gt;"",":","")</f>
        <v>:</v>
      </c>
      <c r="J7" s="48">
        <f>IF(I20&lt;&gt;"",I20,"")</f>
        <v>3</v>
      </c>
      <c r="K7" s="49"/>
      <c r="L7" s="50"/>
      <c r="M7" s="51"/>
      <c r="N7" s="37">
        <f>IF(I29&lt;&gt;"",I29,"")</f>
        <v>3</v>
      </c>
      <c r="O7" s="38" t="str">
        <f>IF(P7&lt;&gt;"",":","")</f>
        <v>:</v>
      </c>
      <c r="P7" s="39">
        <f>IF(K29&lt;&gt;"",K29,"")</f>
        <v>2</v>
      </c>
      <c r="Q7" s="37">
        <f>IF(AK19&lt;&gt;"",AK19,"")</f>
        <v>3</v>
      </c>
      <c r="R7" s="38" t="str">
        <f>IF(S7&lt;&gt;"",":","")</f>
        <v>:</v>
      </c>
      <c r="S7" s="40">
        <f>IF(AM19&lt;&gt;"",AM19,"")</f>
        <v>0</v>
      </c>
      <c r="T7" s="37">
        <f>IF(AK24&lt;&gt;"",AK24,"")</f>
        <v>3</v>
      </c>
      <c r="U7" s="38" t="str">
        <f>IF(V7&lt;&gt;"",":","")</f>
        <v>:</v>
      </c>
      <c r="V7" s="39">
        <f>IF(AM24&lt;&gt;"",AM24,"")</f>
        <v>0</v>
      </c>
      <c r="W7" s="40">
        <f>IF(AK28&lt;&gt;"",AK28,"")</f>
        <v>3</v>
      </c>
      <c r="X7" s="38" t="str">
        <f>IF(Y7&lt;&gt;"",":","")</f>
        <v>:</v>
      </c>
      <c r="Y7" s="39">
        <f>IF(AM28&lt;&gt;"",AM28,"")</f>
        <v>0</v>
      </c>
      <c r="Z7" s="40">
        <f>IF(I17&lt;&gt;"",I17,"")</f>
        <v>3</v>
      </c>
      <c r="AA7" s="38" t="str">
        <f t="shared" si="0"/>
        <v>:</v>
      </c>
      <c r="AB7" s="40">
        <f>IF(K17&lt;&gt;"",K17,"")</f>
        <v>1</v>
      </c>
      <c r="AC7" s="37">
        <f>IF(I25&lt;&gt;"",I25,"")</f>
        <v>3</v>
      </c>
      <c r="AD7" s="38" t="str">
        <f t="shared" si="1"/>
        <v>:</v>
      </c>
      <c r="AE7" s="40">
        <f>IF(K25&lt;&gt;"",K25,"")</f>
        <v>0</v>
      </c>
      <c r="AF7" s="41">
        <f aca="true" t="shared" si="7" ref="AF7:AF13">IF(H7&gt;J7,1)+IF(K7&gt;M7,1)+IF(N7&gt;P7,1)+IF(Q7&gt;S7,1)+IF(T7&gt;V7,1)+IF(W7&gt;Y7,1)+IF(Z7&gt;AB7,1)+IF(AC7&gt;AE7,1)</f>
        <v>6</v>
      </c>
      <c r="AG7" s="40" t="str">
        <f aca="true" t="shared" si="8" ref="AG7:AG13">IF(AH7&lt;&gt;"",":","")</f>
        <v>:</v>
      </c>
      <c r="AH7" s="39">
        <f aca="true" t="shared" si="9" ref="AH7:AH13">IF(J7&gt;H7,1)+IF(M7&gt;K7,1)+IF(P7&gt;N7,1)+IF(S7&gt;Q7,1)+IF(V7&gt;T7,1)+IF(Y7&gt;W7,1)+IF(AB7&gt;Z7,1)+IF(AE7&gt;AC7,1)</f>
        <v>1</v>
      </c>
      <c r="AI7" s="40">
        <f t="shared" si="2"/>
        <v>19</v>
      </c>
      <c r="AJ7" s="40" t="str">
        <f t="shared" si="3"/>
        <v>:</v>
      </c>
      <c r="AK7" s="40">
        <f t="shared" si="4"/>
        <v>6</v>
      </c>
      <c r="AL7" s="42"/>
      <c r="AM7" s="43">
        <f aca="true" t="shared" si="10" ref="AM7:AM13">RANK(AR7,AR$6:AR$13)</f>
        <v>2</v>
      </c>
      <c r="AN7" s="52"/>
      <c r="AO7" s="45">
        <f aca="true" t="shared" si="11" ref="AO7:AO13">IF(AF7+AH7&lt;&gt;7,"!!","")</f>
      </c>
      <c r="AR7" s="46">
        <f t="shared" si="5"/>
        <v>6300</v>
      </c>
    </row>
    <row r="8" spans="1:44" ht="15.75">
      <c r="A8" s="28">
        <v>3</v>
      </c>
      <c r="B8" s="29" t="s">
        <v>21</v>
      </c>
      <c r="C8" s="30"/>
      <c r="D8" s="31"/>
      <c r="E8" s="30"/>
      <c r="F8" s="32"/>
      <c r="G8" s="33"/>
      <c r="H8" s="47">
        <f>IF(K24&lt;&gt;"",K24,"")</f>
        <v>0</v>
      </c>
      <c r="I8" s="38" t="str">
        <f t="shared" si="6"/>
        <v>:</v>
      </c>
      <c r="J8" s="48">
        <f>IF(I24&lt;&gt;"",I24,"")</f>
        <v>3</v>
      </c>
      <c r="K8" s="47">
        <f>IF(K29&lt;&gt;"",K29,"")</f>
        <v>2</v>
      </c>
      <c r="L8" s="38" t="str">
        <f aca="true" t="shared" si="12" ref="L8:L13">IF(M8&lt;&gt;"",":","")</f>
        <v>:</v>
      </c>
      <c r="M8" s="48">
        <f>IF(I29&lt;&gt;"",I29,"")</f>
        <v>3</v>
      </c>
      <c r="N8" s="51"/>
      <c r="O8" s="35"/>
      <c r="P8" s="53"/>
      <c r="Q8" s="37">
        <f>IF(AK23&lt;&gt;"",AK23,"")</f>
        <v>3</v>
      </c>
      <c r="R8" s="38" t="str">
        <f>IF(S8&lt;&gt;"",":","")</f>
        <v>:</v>
      </c>
      <c r="S8" s="40">
        <f>IF(AM23&lt;&gt;"",AM23,"")</f>
        <v>0</v>
      </c>
      <c r="T8" s="37">
        <f>IF(AK27&lt;&gt;"",AK27,"")</f>
        <v>3</v>
      </c>
      <c r="U8" s="38" t="str">
        <f>IF(V8&lt;&gt;"",":","")</f>
        <v>:</v>
      </c>
      <c r="V8" s="39">
        <f>IF(AM27&lt;&gt;"",AM27,"")</f>
        <v>1</v>
      </c>
      <c r="W8" s="40">
        <f>IF(I18&lt;&gt;"",I18,"")</f>
        <v>3</v>
      </c>
      <c r="X8" s="38" t="str">
        <f>IF(Y8&lt;&gt;"",":","")</f>
        <v>:</v>
      </c>
      <c r="Y8" s="39">
        <f>IF(K18&lt;&gt;"",K18,"")</f>
        <v>0</v>
      </c>
      <c r="Z8" s="40">
        <f>IF(I21&lt;&gt;"",I21,"")</f>
        <v>2</v>
      </c>
      <c r="AA8" s="38" t="str">
        <f t="shared" si="0"/>
        <v>:</v>
      </c>
      <c r="AB8" s="40">
        <f>IF(K21&lt;&gt;"",K21,"")</f>
        <v>3</v>
      </c>
      <c r="AC8" s="37">
        <f>IF(AK18&lt;&gt;"",AK18,"")</f>
        <v>3</v>
      </c>
      <c r="AD8" s="38" t="str">
        <f t="shared" si="1"/>
        <v>:</v>
      </c>
      <c r="AE8" s="40">
        <f>IF(AM18&lt;&gt;"",AM18,"")</f>
        <v>0</v>
      </c>
      <c r="AF8" s="41">
        <f t="shared" si="7"/>
        <v>4</v>
      </c>
      <c r="AG8" s="40" t="str">
        <f t="shared" si="8"/>
        <v>:</v>
      </c>
      <c r="AH8" s="39">
        <f t="shared" si="9"/>
        <v>3</v>
      </c>
      <c r="AI8" s="40">
        <f t="shared" si="2"/>
        <v>16</v>
      </c>
      <c r="AJ8" s="40" t="str">
        <f t="shared" si="3"/>
        <v>:</v>
      </c>
      <c r="AK8" s="40">
        <f t="shared" si="4"/>
        <v>10</v>
      </c>
      <c r="AL8" s="42"/>
      <c r="AM8" s="43">
        <f t="shared" si="10"/>
        <v>4</v>
      </c>
      <c r="AN8" s="52"/>
      <c r="AO8" s="45">
        <f t="shared" si="11"/>
      </c>
      <c r="AR8" s="46">
        <f t="shared" si="5"/>
        <v>1600</v>
      </c>
    </row>
    <row r="9" spans="1:44" ht="15.75">
      <c r="A9" s="28">
        <v>4</v>
      </c>
      <c r="B9" s="29" t="s">
        <v>22</v>
      </c>
      <c r="C9" s="30"/>
      <c r="D9" s="31"/>
      <c r="E9" s="30"/>
      <c r="F9" s="32"/>
      <c r="G9" s="33"/>
      <c r="H9" s="47">
        <f>IF(AM16&lt;&gt;"",AM16,"")</f>
        <v>0</v>
      </c>
      <c r="I9" s="38" t="str">
        <f t="shared" si="6"/>
        <v>:</v>
      </c>
      <c r="J9" s="48">
        <f>IF(AK16&lt;&gt;"",AK16,"")</f>
        <v>3</v>
      </c>
      <c r="K9" s="47">
        <f>IF(AM19&lt;&gt;"",AM19,"")</f>
        <v>0</v>
      </c>
      <c r="L9" s="38" t="str">
        <f t="shared" si="12"/>
        <v>:</v>
      </c>
      <c r="M9" s="48">
        <f>IF(AK19&lt;&gt;"",AK19,"")</f>
        <v>3</v>
      </c>
      <c r="N9" s="47">
        <f>IF(AM23&lt;&gt;"",AM23,"")</f>
        <v>0</v>
      </c>
      <c r="O9" s="38" t="str">
        <f>IF(P9&lt;&gt;"",":","")</f>
        <v>:</v>
      </c>
      <c r="P9" s="39">
        <f>IF(AK23&lt;&gt;"",AK23,"")</f>
        <v>3</v>
      </c>
      <c r="Q9" s="54"/>
      <c r="R9" s="36"/>
      <c r="S9" s="55"/>
      <c r="T9" s="37">
        <f>IF(I19&lt;&gt;"",I19,"")</f>
        <v>3</v>
      </c>
      <c r="U9" s="38" t="str">
        <f>IF(V9&lt;&gt;"",":","")</f>
        <v>:</v>
      </c>
      <c r="V9" s="39">
        <f>IF(K19&lt;&gt;"",K19,"")</f>
        <v>0</v>
      </c>
      <c r="W9" s="40">
        <f>IF(I22&lt;&gt;"",I22,"")</f>
        <v>3</v>
      </c>
      <c r="X9" s="38" t="str">
        <f>IF(Y9&lt;&gt;"",":","")</f>
        <v>:</v>
      </c>
      <c r="Y9" s="39">
        <f>IF(K22&lt;&gt;"",K22,"")</f>
        <v>0</v>
      </c>
      <c r="Z9" s="40">
        <f>IF(I26&lt;&gt;"",I26,"")</f>
        <v>0</v>
      </c>
      <c r="AA9" s="38" t="str">
        <f t="shared" si="0"/>
        <v>:</v>
      </c>
      <c r="AB9" s="40">
        <f>IF(K26&lt;&gt;"",K26,"")</f>
        <v>3</v>
      </c>
      <c r="AC9" s="37">
        <f>IF(AK26&lt;&gt;"",AK26,"")</f>
        <v>3</v>
      </c>
      <c r="AD9" s="38" t="str">
        <f t="shared" si="1"/>
        <v>:</v>
      </c>
      <c r="AE9" s="40">
        <f>IF(AM26&lt;&gt;"",AM26,"")</f>
        <v>0</v>
      </c>
      <c r="AF9" s="41">
        <f t="shared" si="7"/>
        <v>3</v>
      </c>
      <c r="AG9" s="40" t="str">
        <f t="shared" si="8"/>
        <v>:</v>
      </c>
      <c r="AH9" s="39">
        <f t="shared" si="9"/>
        <v>4</v>
      </c>
      <c r="AI9" s="40">
        <f t="shared" si="2"/>
        <v>9</v>
      </c>
      <c r="AJ9" s="40" t="str">
        <f t="shared" si="3"/>
        <v>:</v>
      </c>
      <c r="AK9" s="40">
        <f t="shared" si="4"/>
        <v>12</v>
      </c>
      <c r="AL9" s="42"/>
      <c r="AM9" s="43">
        <f t="shared" si="10"/>
        <v>5</v>
      </c>
      <c r="AN9" s="52"/>
      <c r="AO9" s="45">
        <f t="shared" si="11"/>
      </c>
      <c r="AR9" s="46">
        <f t="shared" si="5"/>
        <v>-1300</v>
      </c>
    </row>
    <row r="10" spans="1:44" ht="15.75">
      <c r="A10" s="56">
        <v>5</v>
      </c>
      <c r="B10" s="57" t="s">
        <v>23</v>
      </c>
      <c r="C10" s="30"/>
      <c r="D10" s="30"/>
      <c r="E10" s="58"/>
      <c r="F10" s="59"/>
      <c r="G10" s="60"/>
      <c r="H10" s="47">
        <f>IF(AM20&lt;&gt;"",AM20,"")</f>
        <v>0</v>
      </c>
      <c r="I10" s="38" t="str">
        <f t="shared" si="6"/>
        <v>:</v>
      </c>
      <c r="J10" s="48">
        <f>IF(AK20&lt;&gt;"",AK20,"")</f>
        <v>3</v>
      </c>
      <c r="K10" s="47">
        <f>IF(AM24&lt;&gt;"",AM24,"")</f>
        <v>0</v>
      </c>
      <c r="L10" s="38" t="str">
        <f t="shared" si="12"/>
        <v>:</v>
      </c>
      <c r="M10" s="48">
        <f>IF(AK24&lt;&gt;"",AK24,"")</f>
        <v>3</v>
      </c>
      <c r="N10" s="61">
        <f>IF(AM27&lt;&gt;"",AM27,"")</f>
        <v>1</v>
      </c>
      <c r="O10" s="38" t="str">
        <f>IF(P10&lt;&gt;"",":","")</f>
        <v>:</v>
      </c>
      <c r="P10" s="62">
        <f>IF(AK27&lt;&gt;"",AK27,"")</f>
        <v>3</v>
      </c>
      <c r="Q10" s="63">
        <f>IF(K19&lt;&gt;"",K19,"")</f>
        <v>0</v>
      </c>
      <c r="R10" s="38" t="str">
        <f>IF(S10&lt;&gt;"",":","")</f>
        <v>:</v>
      </c>
      <c r="S10" s="63">
        <f>IF(I19&lt;&gt;"",I19,"")</f>
        <v>3</v>
      </c>
      <c r="T10" s="64"/>
      <c r="U10" s="65"/>
      <c r="V10" s="66"/>
      <c r="W10" s="40">
        <f>IF(I27&lt;&gt;"",I27,"")</f>
        <v>3</v>
      </c>
      <c r="X10" s="38" t="str">
        <f>IF(Y10&lt;&gt;"",":","")</f>
        <v>:</v>
      </c>
      <c r="Y10" s="39">
        <f>IF(K27&lt;&gt;"",K27,"")</f>
        <v>0</v>
      </c>
      <c r="Z10" s="40">
        <f>IF(AK17&lt;&gt;"",AK17,"")</f>
        <v>2</v>
      </c>
      <c r="AA10" s="38" t="str">
        <f t="shared" si="0"/>
        <v>:</v>
      </c>
      <c r="AB10" s="40">
        <f>IF(AM17&lt;&gt;"",AM17,"")</f>
        <v>3</v>
      </c>
      <c r="AC10" s="37">
        <f>IF(I23&lt;&gt;"",I23,"")</f>
        <v>3</v>
      </c>
      <c r="AD10" s="38" t="str">
        <f t="shared" si="1"/>
        <v>:</v>
      </c>
      <c r="AE10" s="40">
        <f>IF(K23&lt;&gt;"",K23,"")</f>
        <v>0</v>
      </c>
      <c r="AF10" s="41">
        <f t="shared" si="7"/>
        <v>2</v>
      </c>
      <c r="AG10" s="40" t="str">
        <f t="shared" si="8"/>
        <v>:</v>
      </c>
      <c r="AH10" s="39">
        <f t="shared" si="9"/>
        <v>5</v>
      </c>
      <c r="AI10" s="40">
        <f t="shared" si="2"/>
        <v>9</v>
      </c>
      <c r="AJ10" s="40" t="str">
        <f t="shared" si="3"/>
        <v>:</v>
      </c>
      <c r="AK10" s="39">
        <f t="shared" si="4"/>
        <v>15</v>
      </c>
      <c r="AL10" s="10"/>
      <c r="AM10" s="43">
        <f t="shared" si="10"/>
        <v>6</v>
      </c>
      <c r="AN10" s="67"/>
      <c r="AO10" s="45">
        <f t="shared" si="11"/>
      </c>
      <c r="AR10" s="46">
        <f t="shared" si="5"/>
        <v>-3600</v>
      </c>
    </row>
    <row r="11" spans="1:44" ht="15.75">
      <c r="A11" s="56">
        <v>6</v>
      </c>
      <c r="B11" s="57" t="s">
        <v>24</v>
      </c>
      <c r="C11" s="30"/>
      <c r="D11" s="30"/>
      <c r="E11" s="58"/>
      <c r="F11" s="59"/>
      <c r="G11" s="68"/>
      <c r="H11" s="47">
        <f>IF(AM25&lt;&gt;"",AM25,"")</f>
        <v>0</v>
      </c>
      <c r="I11" s="38" t="str">
        <f t="shared" si="6"/>
        <v>:</v>
      </c>
      <c r="J11" s="48">
        <f>IF(AK25&lt;&gt;"",AK25,"")</f>
        <v>3</v>
      </c>
      <c r="K11" s="47">
        <f>IF(AM28&lt;&gt;"",AM28,"")</f>
        <v>0</v>
      </c>
      <c r="L11" s="38" t="str">
        <f t="shared" si="12"/>
        <v>:</v>
      </c>
      <c r="M11" s="48">
        <f>IF(AK28&lt;&gt;"",AK28,"")</f>
        <v>3</v>
      </c>
      <c r="N11" s="69">
        <f>IF(K18&lt;&gt;"",K18,"")</f>
        <v>0</v>
      </c>
      <c r="O11" s="38" t="str">
        <f>IF(P11&lt;&gt;"",":","")</f>
        <v>:</v>
      </c>
      <c r="P11" s="70">
        <f>IF(I18&lt;&gt;"",I18,"")</f>
        <v>3</v>
      </c>
      <c r="Q11" s="63">
        <f>IF(K22&lt;&gt;"",K22,"")</f>
        <v>0</v>
      </c>
      <c r="R11" s="38" t="str">
        <f>IF(S11&lt;&gt;"",":","")</f>
        <v>:</v>
      </c>
      <c r="S11" s="63">
        <f>IF(I22&lt;&gt;"",I22,"")</f>
        <v>3</v>
      </c>
      <c r="T11" s="71">
        <f>IF(K27&lt;&gt;"",K27,"")</f>
        <v>0</v>
      </c>
      <c r="U11" s="38" t="str">
        <f>IF(V11&lt;&gt;"",":","")</f>
        <v>:</v>
      </c>
      <c r="V11" s="72">
        <f>IF(I27&lt;&gt;"",I27,"")</f>
        <v>3</v>
      </c>
      <c r="W11" s="73"/>
      <c r="X11" s="73"/>
      <c r="Y11" s="66"/>
      <c r="Z11" s="40">
        <f>IF(AK21&lt;&gt;"",AK21,"")</f>
        <v>0</v>
      </c>
      <c r="AA11" s="38" t="str">
        <f t="shared" si="0"/>
        <v>:</v>
      </c>
      <c r="AB11" s="40">
        <f>IF(AM21&lt;&gt;"",AM21,"")</f>
        <v>3</v>
      </c>
      <c r="AC11" s="37">
        <f>IF(I28&lt;&gt;"",I28,"")</f>
        <v>1</v>
      </c>
      <c r="AD11" s="38" t="str">
        <f t="shared" si="1"/>
        <v>:</v>
      </c>
      <c r="AE11" s="40">
        <f>IF(K28&lt;&gt;"",K28,"")</f>
        <v>3</v>
      </c>
      <c r="AF11" s="41">
        <f t="shared" si="7"/>
        <v>0</v>
      </c>
      <c r="AG11" s="40" t="str">
        <f t="shared" si="8"/>
        <v>:</v>
      </c>
      <c r="AH11" s="39">
        <f t="shared" si="9"/>
        <v>7</v>
      </c>
      <c r="AI11" s="40">
        <f t="shared" si="2"/>
        <v>1</v>
      </c>
      <c r="AJ11" s="40" t="str">
        <f t="shared" si="3"/>
        <v>:</v>
      </c>
      <c r="AK11" s="39">
        <f t="shared" si="4"/>
        <v>21</v>
      </c>
      <c r="AL11" s="74"/>
      <c r="AM11" s="43">
        <f t="shared" si="10"/>
        <v>8</v>
      </c>
      <c r="AN11" s="67"/>
      <c r="AO11" s="45">
        <f t="shared" si="11"/>
      </c>
      <c r="AR11" s="46">
        <f t="shared" si="5"/>
        <v>-9000</v>
      </c>
    </row>
    <row r="12" spans="1:44" ht="15.75">
      <c r="A12" s="75">
        <v>7</v>
      </c>
      <c r="B12" s="76" t="s">
        <v>25</v>
      </c>
      <c r="C12" s="30"/>
      <c r="D12" s="30"/>
      <c r="E12" s="58"/>
      <c r="F12" s="77"/>
      <c r="G12" s="60"/>
      <c r="H12" s="47">
        <f>IF(AM29&lt;&gt;"",AM29,"")</f>
        <v>1</v>
      </c>
      <c r="I12" s="38" t="str">
        <f t="shared" si="6"/>
        <v>:</v>
      </c>
      <c r="J12" s="48">
        <f>IF(AK29&lt;&gt;"",AK29,"")</f>
        <v>3</v>
      </c>
      <c r="K12" s="61">
        <f>IF(K17&lt;&gt;"",K17,"")</f>
        <v>1</v>
      </c>
      <c r="L12" s="38" t="str">
        <f t="shared" si="12"/>
        <v>:</v>
      </c>
      <c r="M12" s="62">
        <f>IF(I17&lt;&gt;"",I17,"")</f>
        <v>3</v>
      </c>
      <c r="N12" s="61">
        <f>IF(K21&lt;&gt;"",K21,"")</f>
        <v>3</v>
      </c>
      <c r="O12" s="38" t="str">
        <f>IF(P12&lt;&gt;"",":","")</f>
        <v>:</v>
      </c>
      <c r="P12" s="62">
        <f>IF(I21&lt;&gt;"",I21,"")</f>
        <v>2</v>
      </c>
      <c r="Q12" s="61">
        <f>IF(K26&lt;&gt;"",K26,"")</f>
        <v>3</v>
      </c>
      <c r="R12" s="38" t="str">
        <f>IF(S12&lt;&gt;"",":","")</f>
        <v>:</v>
      </c>
      <c r="S12" s="61">
        <f>IF(I26&lt;&gt;"",I26,"")</f>
        <v>0</v>
      </c>
      <c r="T12" s="78">
        <f>IF(AM17&lt;&gt;"",AM17,"")</f>
        <v>3</v>
      </c>
      <c r="U12" s="38" t="str">
        <f>IF(V12&lt;&gt;"",":","")</f>
        <v>:</v>
      </c>
      <c r="V12" s="72">
        <f>IF(AK17&lt;&gt;"",AK17,"")</f>
        <v>2</v>
      </c>
      <c r="W12" s="79">
        <f>IF(AM21&lt;&gt;"",AM21,"")</f>
        <v>3</v>
      </c>
      <c r="X12" s="38" t="str">
        <f>IF(Y12&lt;&gt;"",":","")</f>
        <v>:</v>
      </c>
      <c r="Y12" s="80">
        <f>IF(AK21&lt;&gt;"",AK21,"")</f>
        <v>0</v>
      </c>
      <c r="Z12" s="65"/>
      <c r="AA12" s="65"/>
      <c r="AB12" s="65"/>
      <c r="AC12" s="81">
        <f>IF(AK22&lt;&gt;"",AK22,"")</f>
        <v>3</v>
      </c>
      <c r="AD12" s="38" t="str">
        <f t="shared" si="1"/>
        <v>:</v>
      </c>
      <c r="AE12" s="82">
        <f>IF(AM22&lt;&gt;"",AM22,"")</f>
        <v>0</v>
      </c>
      <c r="AF12" s="41">
        <f t="shared" si="7"/>
        <v>5</v>
      </c>
      <c r="AG12" s="40" t="str">
        <f t="shared" si="8"/>
        <v>:</v>
      </c>
      <c r="AH12" s="39">
        <f t="shared" si="9"/>
        <v>2</v>
      </c>
      <c r="AI12" s="40">
        <f t="shared" si="2"/>
        <v>17</v>
      </c>
      <c r="AJ12" s="40" t="str">
        <f t="shared" si="3"/>
        <v>:</v>
      </c>
      <c r="AK12" s="39">
        <f t="shared" si="4"/>
        <v>10</v>
      </c>
      <c r="AL12" s="10"/>
      <c r="AM12" s="43">
        <f t="shared" si="10"/>
        <v>3</v>
      </c>
      <c r="AN12" s="67"/>
      <c r="AO12" s="45">
        <f t="shared" si="11"/>
      </c>
      <c r="AR12" s="46">
        <f t="shared" si="5"/>
        <v>3700</v>
      </c>
    </row>
    <row r="13" spans="1:44" ht="15.75" customHeight="1">
      <c r="A13" s="83">
        <v>8</v>
      </c>
      <c r="B13" s="84" t="s">
        <v>26</v>
      </c>
      <c r="C13" s="85"/>
      <c r="D13" s="86"/>
      <c r="E13" s="85"/>
      <c r="F13" s="87"/>
      <c r="G13" s="88"/>
      <c r="H13" s="89">
        <f>IF(K16&lt;&gt;"",K16,"")</f>
        <v>0</v>
      </c>
      <c r="I13" s="90" t="str">
        <f t="shared" si="6"/>
        <v>:</v>
      </c>
      <c r="J13" s="91">
        <f>IF(I16&lt;&gt;"",I16,"")</f>
        <v>3</v>
      </c>
      <c r="K13" s="89">
        <f>IF(K25&lt;&gt;"",K25,"")</f>
        <v>0</v>
      </c>
      <c r="L13" s="90" t="str">
        <f t="shared" si="12"/>
        <v>:</v>
      </c>
      <c r="M13" s="91">
        <f>IF(I25&lt;&gt;"",I25,"")</f>
        <v>3</v>
      </c>
      <c r="N13" s="89">
        <f>IF(AM18&lt;&gt;"",AM18,"")</f>
        <v>0</v>
      </c>
      <c r="O13" s="90" t="str">
        <f>IF(P13&lt;&gt;"",":","")</f>
        <v>:</v>
      </c>
      <c r="P13" s="92">
        <f>IF(AK18&lt;&gt;"",AK18,"")</f>
        <v>3</v>
      </c>
      <c r="Q13" s="93">
        <f>IF(AM26&lt;&gt;"",AM26,"")</f>
        <v>0</v>
      </c>
      <c r="R13" s="90" t="str">
        <f>IF(S13&lt;&gt;"",":","")</f>
        <v>:</v>
      </c>
      <c r="S13" s="94">
        <f>IF(AK26&lt;&gt;"",AK26,"")</f>
        <v>3</v>
      </c>
      <c r="T13" s="93">
        <f>IF(K23&lt;&gt;"",K23,"")</f>
        <v>0</v>
      </c>
      <c r="U13" s="90" t="str">
        <f>IF(V13&lt;&gt;"",":","")</f>
        <v>:</v>
      </c>
      <c r="V13" s="92">
        <f>IF(I23&lt;&gt;"",I23,"")</f>
        <v>3</v>
      </c>
      <c r="W13" s="94">
        <f>IF(K28&lt;&gt;"",K28,"")</f>
        <v>3</v>
      </c>
      <c r="X13" s="90" t="str">
        <f>IF(Y13&lt;&gt;"",":","")</f>
        <v>:</v>
      </c>
      <c r="Y13" s="92">
        <f>IF(I28&lt;&gt;"",I28,"")</f>
        <v>1</v>
      </c>
      <c r="Z13" s="94">
        <f>IF(AM22&lt;&gt;"",AM22,"")</f>
        <v>0</v>
      </c>
      <c r="AA13" s="90" t="str">
        <f>IF(AB13&lt;&gt;"",":","")</f>
        <v>:</v>
      </c>
      <c r="AB13" s="92">
        <f>IF(AK22&lt;&gt;"",AK22,"")</f>
        <v>3</v>
      </c>
      <c r="AC13" s="95"/>
      <c r="AD13" s="96"/>
      <c r="AE13" s="97"/>
      <c r="AF13" s="98">
        <f t="shared" si="7"/>
        <v>1</v>
      </c>
      <c r="AG13" s="94" t="str">
        <f t="shared" si="8"/>
        <v>:</v>
      </c>
      <c r="AH13" s="92">
        <f t="shared" si="9"/>
        <v>6</v>
      </c>
      <c r="AI13" s="94">
        <f t="shared" si="2"/>
        <v>3</v>
      </c>
      <c r="AJ13" s="94" t="str">
        <f t="shared" si="3"/>
        <v>:</v>
      </c>
      <c r="AK13" s="94">
        <f t="shared" si="4"/>
        <v>19</v>
      </c>
      <c r="AL13" s="99"/>
      <c r="AM13" s="100">
        <f t="shared" si="10"/>
        <v>7</v>
      </c>
      <c r="AN13" s="101"/>
      <c r="AO13" s="45">
        <f t="shared" si="11"/>
      </c>
      <c r="AR13" s="46">
        <f t="shared" si="5"/>
        <v>-6600</v>
      </c>
    </row>
    <row r="14" spans="1:40" ht="5.25" customHeight="1">
      <c r="A14" s="102"/>
      <c r="I14"/>
      <c r="AN14" s="103"/>
    </row>
    <row r="15" spans="1:40" ht="13.5" customHeight="1">
      <c r="A15" s="104"/>
      <c r="B15" s="105"/>
      <c r="C15" s="105"/>
      <c r="D15" s="106"/>
      <c r="E15" s="107" t="s">
        <v>1</v>
      </c>
      <c r="F15" s="107"/>
      <c r="G15" s="107" t="s">
        <v>1</v>
      </c>
      <c r="H15" s="108"/>
      <c r="I15" s="109" t="s">
        <v>6</v>
      </c>
      <c r="J15" s="105"/>
      <c r="K15" s="110"/>
      <c r="L15" s="108"/>
      <c r="M15" s="111"/>
      <c r="N15" s="105"/>
      <c r="O15" s="108"/>
      <c r="P15" s="105"/>
      <c r="Q15" s="105"/>
      <c r="R15" s="112" t="s">
        <v>1</v>
      </c>
      <c r="S15" s="112"/>
      <c r="T15" s="112"/>
      <c r="U15" s="112"/>
      <c r="V15" s="112"/>
      <c r="W15" s="112"/>
      <c r="X15" s="112"/>
      <c r="Y15" s="112"/>
      <c r="Z15" s="112"/>
      <c r="AA15" s="112" t="s">
        <v>1</v>
      </c>
      <c r="AB15" s="113"/>
      <c r="AC15" s="112"/>
      <c r="AD15" s="112"/>
      <c r="AE15" s="112"/>
      <c r="AF15" s="105"/>
      <c r="AG15" s="108"/>
      <c r="AH15" s="105"/>
      <c r="AI15" s="105"/>
      <c r="AJ15" s="105"/>
      <c r="AK15" s="114"/>
      <c r="AL15" s="112" t="s">
        <v>6</v>
      </c>
      <c r="AM15" s="110"/>
      <c r="AN15" s="110"/>
    </row>
    <row r="16" spans="1:40" ht="13.5" customHeight="1">
      <c r="A16" s="115" t="s">
        <v>7</v>
      </c>
      <c r="B16" s="116">
        <v>1</v>
      </c>
      <c r="C16" s="117" t="s">
        <v>8</v>
      </c>
      <c r="D16" s="118">
        <v>8</v>
      </c>
      <c r="E16" s="119" t="str">
        <f>IF($B$6&lt;&gt;"",$B$6,"")</f>
        <v>Schäfer Thomas</v>
      </c>
      <c r="F16" s="120" t="s">
        <v>8</v>
      </c>
      <c r="G16" s="121" t="str">
        <f>IF($B$13&lt;&gt;"",$B$13,"")</f>
        <v>Haigis Jan</v>
      </c>
      <c r="H16" s="122"/>
      <c r="I16" s="123">
        <v>3</v>
      </c>
      <c r="J16" s="124" t="str">
        <f>IF(K16&lt;&gt;"",":","")</f>
        <v>:</v>
      </c>
      <c r="K16" s="125">
        <v>0</v>
      </c>
      <c r="L16" s="61"/>
      <c r="M16" s="126" t="s">
        <v>9</v>
      </c>
      <c r="N16" s="69"/>
      <c r="O16" s="127">
        <v>1</v>
      </c>
      <c r="P16" s="128" t="s">
        <v>8</v>
      </c>
      <c r="Q16" s="129">
        <v>4</v>
      </c>
      <c r="R16" s="119" t="str">
        <f>IF($B$6&lt;&gt;"",$B$6,"")</f>
        <v>Schäfer Thomas</v>
      </c>
      <c r="S16" s="121"/>
      <c r="T16" s="121"/>
      <c r="U16" s="121"/>
      <c r="V16" s="121"/>
      <c r="W16" s="121"/>
      <c r="X16" s="130"/>
      <c r="Y16" s="121"/>
      <c r="Z16" s="130" t="s">
        <v>8</v>
      </c>
      <c r="AA16" s="121" t="str">
        <f>IF($B$9&lt;&gt;"",$B$9,"")</f>
        <v>Tade Sven</v>
      </c>
      <c r="AB16" s="131"/>
      <c r="AC16" s="121"/>
      <c r="AD16" s="121"/>
      <c r="AE16" s="131"/>
      <c r="AF16" s="131"/>
      <c r="AG16" s="69"/>
      <c r="AH16" s="47"/>
      <c r="AI16" s="47"/>
      <c r="AJ16" s="132"/>
      <c r="AK16" s="133">
        <v>3</v>
      </c>
      <c r="AL16" s="134" t="str">
        <f aca="true" t="shared" si="13" ref="AL16:AL29">IF(AM16&lt;&gt;"",":","")</f>
        <v>:</v>
      </c>
      <c r="AM16" s="135">
        <v>0</v>
      </c>
      <c r="AN16" s="136"/>
    </row>
    <row r="17" spans="1:85" s="13" customFormat="1" ht="13.5" customHeight="1">
      <c r="A17" s="137"/>
      <c r="B17" s="138">
        <v>2</v>
      </c>
      <c r="C17" s="139" t="s">
        <v>8</v>
      </c>
      <c r="D17" s="140">
        <v>7</v>
      </c>
      <c r="E17" s="119" t="str">
        <f>IF($B$7&lt;&gt;"",$B$7,"")</f>
        <v>Bendig Benji</v>
      </c>
      <c r="F17" s="130" t="s">
        <v>8</v>
      </c>
      <c r="G17" s="121" t="str">
        <f>IF($B$12&lt;&gt;"",$B$12,"")</f>
        <v>Michel Rainer</v>
      </c>
      <c r="H17" s="122"/>
      <c r="I17" s="123">
        <v>3</v>
      </c>
      <c r="J17" s="124" t="str">
        <f aca="true" t="shared" si="14" ref="J17:J29">IF(K17&lt;&gt;"",":","")</f>
        <v>:</v>
      </c>
      <c r="K17" s="125">
        <v>1</v>
      </c>
      <c r="L17" s="61"/>
      <c r="M17" s="141"/>
      <c r="N17" s="142"/>
      <c r="O17" s="143">
        <v>5</v>
      </c>
      <c r="P17" s="144" t="s">
        <v>8</v>
      </c>
      <c r="Q17" s="145">
        <v>7</v>
      </c>
      <c r="R17" s="146" t="str">
        <f>IF($B$10&lt;&gt;"",$B$10,"")</f>
        <v>Kramp Daniel</v>
      </c>
      <c r="S17" s="147"/>
      <c r="T17" s="147"/>
      <c r="U17" s="147"/>
      <c r="V17" s="147"/>
      <c r="W17" s="147"/>
      <c r="X17" s="148"/>
      <c r="Y17" s="147"/>
      <c r="Z17" s="148" t="s">
        <v>8</v>
      </c>
      <c r="AA17" s="147" t="str">
        <f>IF($B$12&lt;&gt;"",$B$12,"")</f>
        <v>Michel Rainer</v>
      </c>
      <c r="AB17" s="149"/>
      <c r="AC17" s="147"/>
      <c r="AD17" s="147"/>
      <c r="AE17" s="149"/>
      <c r="AF17" s="149"/>
      <c r="AG17" s="142"/>
      <c r="AH17" s="147"/>
      <c r="AI17" s="147"/>
      <c r="AJ17" s="150"/>
      <c r="AK17" s="151">
        <v>2</v>
      </c>
      <c r="AL17" s="152" t="str">
        <f t="shared" si="13"/>
        <v>:</v>
      </c>
      <c r="AM17" s="153">
        <v>3</v>
      </c>
      <c r="AN17" s="154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</row>
    <row r="18" spans="1:85" s="13" customFormat="1" ht="13.5" customHeight="1">
      <c r="A18" s="137"/>
      <c r="B18" s="138">
        <v>3</v>
      </c>
      <c r="C18" s="139" t="s">
        <v>8</v>
      </c>
      <c r="D18" s="140">
        <v>6</v>
      </c>
      <c r="E18" s="155" t="str">
        <f>IF($B$8&lt;&gt;"",$B$8,"")</f>
        <v>Stocker Michael</v>
      </c>
      <c r="F18" s="130" t="s">
        <v>8</v>
      </c>
      <c r="G18" s="121" t="str">
        <f>IF($B$11&lt;&gt;"",$B$11,"")</f>
        <v>Hatwig Marc</v>
      </c>
      <c r="H18" s="122"/>
      <c r="I18" s="156">
        <v>3</v>
      </c>
      <c r="J18" s="124" t="str">
        <f t="shared" si="14"/>
        <v>:</v>
      </c>
      <c r="K18" s="157">
        <v>0</v>
      </c>
      <c r="L18" s="61"/>
      <c r="M18" s="126" t="s">
        <v>10</v>
      </c>
      <c r="N18" s="70"/>
      <c r="O18" s="116">
        <v>3</v>
      </c>
      <c r="P18" s="117" t="s">
        <v>8</v>
      </c>
      <c r="Q18" s="118">
        <v>8</v>
      </c>
      <c r="R18" s="155" t="str">
        <f>IF($B$8&lt;&gt;"",$B$8,"")</f>
        <v>Stocker Michael</v>
      </c>
      <c r="S18" s="121"/>
      <c r="T18" s="121"/>
      <c r="U18" s="121"/>
      <c r="V18" s="121"/>
      <c r="W18" s="121"/>
      <c r="X18" s="130"/>
      <c r="Y18" s="121"/>
      <c r="Z18" s="130" t="s">
        <v>8</v>
      </c>
      <c r="AA18" s="119" t="str">
        <f>IF($B$13&lt;&gt;"",$B$13,"")</f>
        <v>Haigis Jan</v>
      </c>
      <c r="AB18" s="131"/>
      <c r="AC18" s="121"/>
      <c r="AD18" s="121"/>
      <c r="AE18" s="131"/>
      <c r="AF18" s="131"/>
      <c r="AG18" s="69"/>
      <c r="AH18" s="47"/>
      <c r="AI18" s="47"/>
      <c r="AJ18" s="132"/>
      <c r="AK18" s="133">
        <v>3</v>
      </c>
      <c r="AL18" s="158" t="str">
        <f t="shared" si="13"/>
        <v>:</v>
      </c>
      <c r="AM18" s="135">
        <v>0</v>
      </c>
      <c r="AN18" s="159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</row>
    <row r="19" spans="1:85" s="13" customFormat="1" ht="13.5" customHeight="1">
      <c r="A19" s="160"/>
      <c r="B19" s="161">
        <v>4</v>
      </c>
      <c r="C19" s="162" t="s">
        <v>8</v>
      </c>
      <c r="D19" s="163">
        <v>5</v>
      </c>
      <c r="E19" s="146" t="str">
        <f>IF($B$9&lt;&gt;"",$B$9,"")</f>
        <v>Tade Sven</v>
      </c>
      <c r="F19" s="164" t="s">
        <v>8</v>
      </c>
      <c r="G19" s="165" t="str">
        <f>IF($B$10&lt;&gt;"",$B$10,"")</f>
        <v>Kramp Daniel</v>
      </c>
      <c r="H19" s="166"/>
      <c r="I19" s="167">
        <v>3</v>
      </c>
      <c r="J19" s="168" t="str">
        <f t="shared" si="14"/>
        <v>:</v>
      </c>
      <c r="K19" s="169">
        <v>0</v>
      </c>
      <c r="L19" s="61"/>
      <c r="M19" s="126"/>
      <c r="N19" s="70"/>
      <c r="O19" s="170">
        <v>2</v>
      </c>
      <c r="P19" s="40" t="s">
        <v>8</v>
      </c>
      <c r="Q19" s="171">
        <v>4</v>
      </c>
      <c r="R19" s="119" t="str">
        <f>IF($B$7&lt;&gt;"",$B$7,"")</f>
        <v>Bendig Benji</v>
      </c>
      <c r="S19" s="121"/>
      <c r="T19" s="121"/>
      <c r="U19" s="121"/>
      <c r="V19" s="121"/>
      <c r="W19" s="121"/>
      <c r="X19" s="130"/>
      <c r="Y19" s="121"/>
      <c r="Z19" s="130" t="s">
        <v>8</v>
      </c>
      <c r="AA19" s="121" t="str">
        <f>IF($B$9&lt;&gt;"",$B$9,"")</f>
        <v>Tade Sven</v>
      </c>
      <c r="AB19" s="131"/>
      <c r="AC19" s="121"/>
      <c r="AD19" s="121"/>
      <c r="AE19" s="131"/>
      <c r="AF19" s="131"/>
      <c r="AG19" s="69"/>
      <c r="AH19" s="121"/>
      <c r="AI19" s="121"/>
      <c r="AJ19" s="172"/>
      <c r="AK19" s="133">
        <v>3</v>
      </c>
      <c r="AL19" s="134" t="str">
        <f t="shared" si="13"/>
        <v>:</v>
      </c>
      <c r="AM19" s="135">
        <v>0</v>
      </c>
      <c r="AN19" s="173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</row>
    <row r="20" spans="1:85" s="13" customFormat="1" ht="13.5" customHeight="1">
      <c r="A20" s="115" t="s">
        <v>11</v>
      </c>
      <c r="B20" s="174">
        <v>1</v>
      </c>
      <c r="C20" s="175" t="s">
        <v>8</v>
      </c>
      <c r="D20" s="176">
        <v>2</v>
      </c>
      <c r="E20" s="177" t="str">
        <f>IF($B$6&lt;&gt;"",$B$6,"")</f>
        <v>Schäfer Thomas</v>
      </c>
      <c r="F20" s="120" t="s">
        <v>8</v>
      </c>
      <c r="G20" s="178" t="str">
        <f>IF($B$7&lt;&gt;"",$B$7,"")</f>
        <v>Bendig Benji</v>
      </c>
      <c r="H20" s="122"/>
      <c r="I20" s="123">
        <v>3</v>
      </c>
      <c r="J20" s="179" t="str">
        <f t="shared" si="14"/>
        <v>:</v>
      </c>
      <c r="K20" s="125">
        <v>1</v>
      </c>
      <c r="L20" s="61"/>
      <c r="M20" s="126"/>
      <c r="N20" s="70"/>
      <c r="O20" s="170">
        <v>1</v>
      </c>
      <c r="P20" s="40"/>
      <c r="Q20" s="171">
        <v>5</v>
      </c>
      <c r="R20" s="119" t="str">
        <f>IF($B$6&lt;&gt;"",$B$6,"")</f>
        <v>Schäfer Thomas</v>
      </c>
      <c r="S20" s="121"/>
      <c r="T20" s="121"/>
      <c r="U20" s="121"/>
      <c r="V20" s="121"/>
      <c r="W20" s="121"/>
      <c r="X20" s="139"/>
      <c r="Y20" s="121"/>
      <c r="Z20" s="139" t="s">
        <v>8</v>
      </c>
      <c r="AA20" s="121" t="str">
        <f>IF($B$10&lt;&gt;"",$B$10,"")</f>
        <v>Kramp Daniel</v>
      </c>
      <c r="AB20" s="131"/>
      <c r="AC20" s="121"/>
      <c r="AD20" s="121"/>
      <c r="AE20" s="131"/>
      <c r="AF20" s="131"/>
      <c r="AG20" s="69"/>
      <c r="AH20" s="121"/>
      <c r="AI20" s="121"/>
      <c r="AJ20" s="172"/>
      <c r="AK20" s="133">
        <v>3</v>
      </c>
      <c r="AL20" s="134" t="str">
        <f t="shared" si="13"/>
        <v>:</v>
      </c>
      <c r="AM20" s="135">
        <v>0</v>
      </c>
      <c r="AN20" s="154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</row>
    <row r="21" spans="1:85" s="13" customFormat="1" ht="13.5" customHeight="1">
      <c r="A21" s="180"/>
      <c r="B21" s="116">
        <v>3</v>
      </c>
      <c r="C21" s="139" t="s">
        <v>8</v>
      </c>
      <c r="D21" s="118">
        <v>7</v>
      </c>
      <c r="E21" s="155" t="str">
        <f>IF($B$8&lt;&gt;"",$B$8,"")</f>
        <v>Stocker Michael</v>
      </c>
      <c r="F21" s="120" t="s">
        <v>8</v>
      </c>
      <c r="G21" s="119" t="str">
        <f>IF($B$12&lt;&gt;"",$B$12,"")</f>
        <v>Michel Rainer</v>
      </c>
      <c r="H21" s="122"/>
      <c r="I21" s="123">
        <v>2</v>
      </c>
      <c r="J21" s="124" t="str">
        <f t="shared" si="14"/>
        <v>:</v>
      </c>
      <c r="K21" s="125">
        <v>3</v>
      </c>
      <c r="L21" s="61"/>
      <c r="M21" s="181"/>
      <c r="N21" s="182"/>
      <c r="O21" s="183">
        <v>6</v>
      </c>
      <c r="P21" s="184" t="s">
        <v>8</v>
      </c>
      <c r="Q21" s="185">
        <v>7</v>
      </c>
      <c r="R21" s="146" t="str">
        <f>IF($B$11&lt;&gt;"",$B$11,"")</f>
        <v>Hatwig Marc</v>
      </c>
      <c r="S21" s="165"/>
      <c r="T21" s="165"/>
      <c r="U21" s="165"/>
      <c r="V21" s="165"/>
      <c r="W21" s="165"/>
      <c r="X21" s="164"/>
      <c r="Y21" s="165"/>
      <c r="Z21" s="164" t="s">
        <v>8</v>
      </c>
      <c r="AA21" s="165" t="str">
        <f>IF($B$12&lt;&gt;"",$B$12,"")</f>
        <v>Michel Rainer</v>
      </c>
      <c r="AB21" s="186"/>
      <c r="AC21" s="165"/>
      <c r="AD21" s="165"/>
      <c r="AE21" s="187"/>
      <c r="AF21" s="187"/>
      <c r="AG21" s="61"/>
      <c r="AH21" s="165"/>
      <c r="AI21" s="165"/>
      <c r="AJ21" s="188"/>
      <c r="AK21" s="189">
        <v>0</v>
      </c>
      <c r="AL21" s="152" t="str">
        <f t="shared" si="13"/>
        <v>:</v>
      </c>
      <c r="AM21" s="190">
        <v>3</v>
      </c>
      <c r="AN21" s="159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</row>
    <row r="22" spans="1:85" s="13" customFormat="1" ht="13.5" customHeight="1">
      <c r="A22" s="180"/>
      <c r="B22" s="116">
        <v>4</v>
      </c>
      <c r="C22" s="139" t="s">
        <v>8</v>
      </c>
      <c r="D22" s="118">
        <v>6</v>
      </c>
      <c r="E22" s="155" t="str">
        <f>IF($B$9&lt;&gt;"",$B$9,"")</f>
        <v>Tade Sven</v>
      </c>
      <c r="F22" s="130" t="s">
        <v>8</v>
      </c>
      <c r="G22" s="121" t="str">
        <f>IF($B$11&lt;&gt;"",$B$11,"")</f>
        <v>Hatwig Marc</v>
      </c>
      <c r="H22" s="122"/>
      <c r="I22" s="123">
        <v>3</v>
      </c>
      <c r="J22" s="124" t="str">
        <f t="shared" si="14"/>
        <v>:</v>
      </c>
      <c r="K22" s="125">
        <v>0</v>
      </c>
      <c r="L22" s="61"/>
      <c r="M22" s="191" t="s">
        <v>12</v>
      </c>
      <c r="N22" s="62"/>
      <c r="O22" s="192">
        <v>7</v>
      </c>
      <c r="P22" s="82" t="s">
        <v>8</v>
      </c>
      <c r="Q22" s="193">
        <v>8</v>
      </c>
      <c r="R22" s="194" t="str">
        <f>IF($B$12&lt;&gt;"",$B$12,"")</f>
        <v>Michel Rainer</v>
      </c>
      <c r="S22" s="119"/>
      <c r="T22" s="119"/>
      <c r="U22" s="119"/>
      <c r="V22" s="119"/>
      <c r="W22" s="119"/>
      <c r="X22" s="120"/>
      <c r="Y22" s="119"/>
      <c r="Z22" s="120" t="s">
        <v>8</v>
      </c>
      <c r="AA22" s="119" t="str">
        <f>IF($B$13&lt;&gt;"",$B$13,"")</f>
        <v>Haigis Jan</v>
      </c>
      <c r="AB22" s="195"/>
      <c r="AC22" s="196"/>
      <c r="AD22" s="119"/>
      <c r="AE22" s="197"/>
      <c r="AF22" s="197"/>
      <c r="AG22" s="198"/>
      <c r="AH22" s="119"/>
      <c r="AI22" s="119"/>
      <c r="AJ22" s="172"/>
      <c r="AK22" s="199">
        <v>3</v>
      </c>
      <c r="AL22" s="158" t="str">
        <f t="shared" si="13"/>
        <v>:</v>
      </c>
      <c r="AM22" s="135">
        <v>0</v>
      </c>
      <c r="AN22" s="159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</row>
    <row r="23" spans="1:85" s="207" customFormat="1" ht="13.5" customHeight="1">
      <c r="A23" s="181"/>
      <c r="B23" s="143">
        <v>5</v>
      </c>
      <c r="C23" s="144" t="s">
        <v>8</v>
      </c>
      <c r="D23" s="200">
        <v>8</v>
      </c>
      <c r="E23" s="146" t="str">
        <f>IF($B$10&lt;&gt;"",$B$10,"")</f>
        <v>Kramp Daniel</v>
      </c>
      <c r="F23" s="186" t="s">
        <v>8</v>
      </c>
      <c r="G23" s="165" t="str">
        <f>IF($B$13&lt;&gt;"",$B$13,"")</f>
        <v>Haigis Jan</v>
      </c>
      <c r="H23" s="149"/>
      <c r="I23" s="189">
        <v>3</v>
      </c>
      <c r="J23" s="168" t="str">
        <f t="shared" si="14"/>
        <v>:</v>
      </c>
      <c r="K23" s="201">
        <v>0</v>
      </c>
      <c r="L23" s="61"/>
      <c r="M23" s="126"/>
      <c r="N23" s="70"/>
      <c r="O23" s="202">
        <v>3</v>
      </c>
      <c r="P23" s="139" t="s">
        <v>8</v>
      </c>
      <c r="Q23" s="203">
        <v>4</v>
      </c>
      <c r="R23" s="155" t="str">
        <f>IF($B$8&lt;&gt;"",$B$8,"")</f>
        <v>Stocker Michael</v>
      </c>
      <c r="S23" s="119"/>
      <c r="T23" s="119"/>
      <c r="U23" s="119"/>
      <c r="V23" s="119"/>
      <c r="W23" s="119"/>
      <c r="X23" s="139"/>
      <c r="Y23" s="119"/>
      <c r="Z23" s="139" t="s">
        <v>8</v>
      </c>
      <c r="AA23" s="121" t="str">
        <f>IF($B$9&lt;&gt;"",$B$9,"")</f>
        <v>Tade Sven</v>
      </c>
      <c r="AB23" s="195"/>
      <c r="AC23" s="196"/>
      <c r="AD23" s="119"/>
      <c r="AE23" s="131"/>
      <c r="AF23" s="131"/>
      <c r="AG23" s="69"/>
      <c r="AH23" s="119"/>
      <c r="AI23" s="119"/>
      <c r="AJ23" s="204"/>
      <c r="AK23" s="199">
        <v>3</v>
      </c>
      <c r="AL23" s="134" t="str">
        <f t="shared" si="13"/>
        <v>:</v>
      </c>
      <c r="AM23" s="205">
        <v>0</v>
      </c>
      <c r="AN23" s="206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</row>
    <row r="24" spans="1:40" ht="13.5" customHeight="1">
      <c r="A24" s="208" t="s">
        <v>13</v>
      </c>
      <c r="B24" s="209">
        <v>1</v>
      </c>
      <c r="C24" s="210" t="s">
        <v>8</v>
      </c>
      <c r="D24" s="211">
        <v>3</v>
      </c>
      <c r="E24" s="212" t="str">
        <f>IF($B$6&lt;&gt;"",$B$6,"")</f>
        <v>Schäfer Thomas</v>
      </c>
      <c r="F24" s="187" t="s">
        <v>8</v>
      </c>
      <c r="G24" s="121" t="str">
        <f>IF($B$8&lt;&gt;"",$B$8,"")</f>
        <v>Stocker Michael</v>
      </c>
      <c r="H24" s="131"/>
      <c r="I24" s="213">
        <v>3</v>
      </c>
      <c r="J24" s="179" t="str">
        <f t="shared" si="14"/>
        <v>:</v>
      </c>
      <c r="K24" s="214">
        <v>0</v>
      </c>
      <c r="L24" s="61"/>
      <c r="M24" s="126"/>
      <c r="N24" s="70"/>
      <c r="O24" s="202">
        <v>2</v>
      </c>
      <c r="P24" s="40" t="s">
        <v>8</v>
      </c>
      <c r="Q24" s="203">
        <v>5</v>
      </c>
      <c r="R24" s="177" t="str">
        <f>IF($B$7&lt;&gt;"",$B$7,"")</f>
        <v>Bendig Benji</v>
      </c>
      <c r="S24" s="121"/>
      <c r="T24" s="121"/>
      <c r="U24" s="121"/>
      <c r="V24" s="121"/>
      <c r="W24" s="121"/>
      <c r="X24" s="130"/>
      <c r="Y24" s="121"/>
      <c r="Z24" s="130" t="s">
        <v>8</v>
      </c>
      <c r="AA24" s="121" t="str">
        <f>IF($B$10&lt;&gt;"",$B$10,"")</f>
        <v>Kramp Daniel</v>
      </c>
      <c r="AB24" s="131"/>
      <c r="AC24" s="215"/>
      <c r="AD24" s="121"/>
      <c r="AE24" s="131"/>
      <c r="AF24" s="131"/>
      <c r="AG24" s="69"/>
      <c r="AH24" s="121"/>
      <c r="AI24" s="121"/>
      <c r="AJ24" s="204"/>
      <c r="AK24" s="133">
        <v>3</v>
      </c>
      <c r="AL24" s="134" t="str">
        <f t="shared" si="13"/>
        <v>:</v>
      </c>
      <c r="AM24" s="205">
        <v>0</v>
      </c>
      <c r="AN24" s="216"/>
    </row>
    <row r="25" spans="1:40" ht="13.5" customHeight="1">
      <c r="A25" s="208"/>
      <c r="B25" s="217">
        <v>2</v>
      </c>
      <c r="C25" s="139" t="s">
        <v>8</v>
      </c>
      <c r="D25" s="218">
        <v>8</v>
      </c>
      <c r="E25" s="155" t="str">
        <f>IF($B$7&lt;&gt;"",$B$7,"")</f>
        <v>Bendig Benji</v>
      </c>
      <c r="F25" s="139" t="s">
        <v>8</v>
      </c>
      <c r="G25" s="119" t="str">
        <f>IF($B$13&lt;&gt;"",$B$13,"")</f>
        <v>Haigis Jan</v>
      </c>
      <c r="H25" s="131"/>
      <c r="I25" s="133">
        <v>3</v>
      </c>
      <c r="J25" s="124" t="str">
        <f t="shared" si="14"/>
        <v>:</v>
      </c>
      <c r="K25" s="125">
        <v>0</v>
      </c>
      <c r="L25" s="61"/>
      <c r="M25" s="181"/>
      <c r="N25" s="182"/>
      <c r="O25" s="200">
        <v>1</v>
      </c>
      <c r="P25" s="184" t="s">
        <v>8</v>
      </c>
      <c r="Q25" s="145">
        <v>6</v>
      </c>
      <c r="R25" s="146" t="str">
        <f>IF(O$6&lt;&gt;"",O$6,"")</f>
        <v>:</v>
      </c>
      <c r="S25" s="186"/>
      <c r="T25" s="186"/>
      <c r="U25" s="186"/>
      <c r="V25" s="186"/>
      <c r="W25" s="186"/>
      <c r="X25" s="164"/>
      <c r="Y25" s="186"/>
      <c r="Z25" s="164" t="s">
        <v>8</v>
      </c>
      <c r="AA25" s="165" t="str">
        <f>IF($B$11&lt;&gt;"",$B$11,"")</f>
        <v>Hatwig Marc</v>
      </c>
      <c r="AB25" s="186"/>
      <c r="AC25" s="186"/>
      <c r="AD25" s="186"/>
      <c r="AE25" s="186"/>
      <c r="AF25" s="186"/>
      <c r="AG25" s="219"/>
      <c r="AH25" s="219"/>
      <c r="AI25" s="219"/>
      <c r="AJ25" s="220"/>
      <c r="AK25" s="189">
        <v>3</v>
      </c>
      <c r="AL25" s="152" t="str">
        <f t="shared" si="13"/>
        <v>:</v>
      </c>
      <c r="AM25" s="153">
        <v>0</v>
      </c>
      <c r="AN25" s="221"/>
    </row>
    <row r="26" spans="1:40" ht="13.5" customHeight="1">
      <c r="A26" s="222"/>
      <c r="B26" s="223">
        <v>4</v>
      </c>
      <c r="C26" s="224" t="s">
        <v>8</v>
      </c>
      <c r="D26" s="225">
        <v>7</v>
      </c>
      <c r="E26" s="155" t="str">
        <f>IF($B$9&lt;&gt;"",$B$9,"")</f>
        <v>Tade Sven</v>
      </c>
      <c r="F26" s="131" t="s">
        <v>8</v>
      </c>
      <c r="G26" s="121" t="str">
        <f>IF($B$12&lt;&gt;"",$B$12,"")</f>
        <v>Michel Rainer</v>
      </c>
      <c r="H26" s="131"/>
      <c r="I26" s="133">
        <v>0</v>
      </c>
      <c r="J26" s="124" t="str">
        <f t="shared" si="14"/>
        <v>:</v>
      </c>
      <c r="K26" s="125">
        <v>3</v>
      </c>
      <c r="L26" s="61"/>
      <c r="M26" s="191" t="s">
        <v>14</v>
      </c>
      <c r="N26" s="62"/>
      <c r="O26" s="192">
        <v>4</v>
      </c>
      <c r="P26" s="82" t="s">
        <v>8</v>
      </c>
      <c r="Q26" s="193">
        <v>8</v>
      </c>
      <c r="R26" s="155" t="str">
        <f>IF($B$9&lt;&gt;"",$B$9,"")</f>
        <v>Tade Sven</v>
      </c>
      <c r="S26" s="119"/>
      <c r="T26" s="119"/>
      <c r="U26" s="119"/>
      <c r="V26" s="119"/>
      <c r="W26" s="119"/>
      <c r="X26" s="120"/>
      <c r="Y26" s="119"/>
      <c r="Z26" s="120" t="s">
        <v>8</v>
      </c>
      <c r="AA26" s="119" t="str">
        <f>IF($B$13&lt;&gt;"",$B$13,"")</f>
        <v>Haigis Jan</v>
      </c>
      <c r="AB26" s="195"/>
      <c r="AC26" s="196"/>
      <c r="AD26" s="119"/>
      <c r="AE26" s="197"/>
      <c r="AF26" s="197"/>
      <c r="AG26" s="198"/>
      <c r="AH26" s="119"/>
      <c r="AI26" s="119"/>
      <c r="AJ26" s="172"/>
      <c r="AK26" s="199">
        <v>3</v>
      </c>
      <c r="AL26" s="158" t="str">
        <f t="shared" si="13"/>
        <v>:</v>
      </c>
      <c r="AM26" s="135">
        <v>0</v>
      </c>
      <c r="AN26" s="103"/>
    </row>
    <row r="27" spans="1:40" ht="13.5" customHeight="1">
      <c r="A27" s="181"/>
      <c r="B27" s="143">
        <v>5</v>
      </c>
      <c r="C27" s="144" t="s">
        <v>8</v>
      </c>
      <c r="D27" s="200">
        <v>6</v>
      </c>
      <c r="E27" s="146" t="str">
        <f>IF($B$10&lt;&gt;"",$B$10,"")</f>
        <v>Kramp Daniel</v>
      </c>
      <c r="F27" s="186" t="s">
        <v>8</v>
      </c>
      <c r="G27" s="165" t="str">
        <f>IF($B$11&lt;&gt;"",$B$11,"")</f>
        <v>Hatwig Marc</v>
      </c>
      <c r="H27" s="149"/>
      <c r="I27" s="189">
        <v>3</v>
      </c>
      <c r="J27" s="168" t="str">
        <f t="shared" si="14"/>
        <v>:</v>
      </c>
      <c r="K27" s="201">
        <v>0</v>
      </c>
      <c r="L27" s="226"/>
      <c r="M27" s="126"/>
      <c r="N27" s="70"/>
      <c r="O27" s="202">
        <v>3</v>
      </c>
      <c r="P27" s="139" t="s">
        <v>8</v>
      </c>
      <c r="Q27" s="203">
        <v>5</v>
      </c>
      <c r="R27" s="155" t="str">
        <f>IF($B$8&lt;&gt;"",$B$8,"")</f>
        <v>Stocker Michael</v>
      </c>
      <c r="S27" s="119"/>
      <c r="T27" s="119"/>
      <c r="U27" s="119"/>
      <c r="V27" s="119"/>
      <c r="W27" s="119"/>
      <c r="X27" s="139"/>
      <c r="Y27" s="119"/>
      <c r="Z27" s="139" t="s">
        <v>8</v>
      </c>
      <c r="AA27" s="121" t="str">
        <f>IF($B$10&lt;&gt;"",$B$10,"")</f>
        <v>Kramp Daniel</v>
      </c>
      <c r="AB27" s="195"/>
      <c r="AC27" s="196"/>
      <c r="AD27" s="119"/>
      <c r="AE27" s="131"/>
      <c r="AF27" s="131"/>
      <c r="AG27" s="69"/>
      <c r="AH27" s="119"/>
      <c r="AI27" s="119"/>
      <c r="AJ27" s="204"/>
      <c r="AK27" s="199">
        <v>3</v>
      </c>
      <c r="AL27" s="134" t="str">
        <f t="shared" si="13"/>
        <v>:</v>
      </c>
      <c r="AM27" s="205">
        <v>1</v>
      </c>
      <c r="AN27" s="227"/>
    </row>
    <row r="28" spans="1:40" ht="13.5" customHeight="1">
      <c r="A28" s="208" t="s">
        <v>9</v>
      </c>
      <c r="B28" s="209">
        <v>6</v>
      </c>
      <c r="C28" s="210" t="s">
        <v>8</v>
      </c>
      <c r="D28" s="211">
        <v>8</v>
      </c>
      <c r="E28" s="228" t="str">
        <f>IF($B$11&lt;&gt;"",$B$11,"")</f>
        <v>Hatwig Marc</v>
      </c>
      <c r="F28" s="229" t="s">
        <v>8</v>
      </c>
      <c r="G28" s="178" t="str">
        <f>IF($B$13&lt;&gt;"",$B$13,"")</f>
        <v>Haigis Jan</v>
      </c>
      <c r="H28" s="131"/>
      <c r="I28" s="213">
        <v>1</v>
      </c>
      <c r="J28" s="179" t="str">
        <f t="shared" si="14"/>
        <v>:</v>
      </c>
      <c r="K28" s="214">
        <v>3</v>
      </c>
      <c r="L28" s="61"/>
      <c r="M28" s="126"/>
      <c r="N28" s="70"/>
      <c r="O28" s="202">
        <v>2</v>
      </c>
      <c r="P28" s="40" t="s">
        <v>8</v>
      </c>
      <c r="Q28" s="203">
        <v>6</v>
      </c>
      <c r="R28" s="119" t="str">
        <f>IF($B$7&lt;&gt;"",$B$7,"")</f>
        <v>Bendig Benji</v>
      </c>
      <c r="S28" s="121"/>
      <c r="T28" s="121"/>
      <c r="U28" s="121"/>
      <c r="V28" s="121"/>
      <c r="W28" s="121"/>
      <c r="X28" s="130"/>
      <c r="Y28" s="121"/>
      <c r="Z28" s="130" t="s">
        <v>8</v>
      </c>
      <c r="AA28" s="121" t="str">
        <f>IF($B$11&lt;&gt;"",$B$11,"")</f>
        <v>Hatwig Marc</v>
      </c>
      <c r="AB28" s="131"/>
      <c r="AC28" s="215"/>
      <c r="AD28" s="121"/>
      <c r="AE28" s="131"/>
      <c r="AF28" s="131"/>
      <c r="AG28" s="69"/>
      <c r="AH28" s="121"/>
      <c r="AI28" s="121"/>
      <c r="AJ28" s="204"/>
      <c r="AK28" s="133">
        <v>3</v>
      </c>
      <c r="AL28" s="134" t="str">
        <f t="shared" si="13"/>
        <v>:</v>
      </c>
      <c r="AM28" s="205">
        <v>0</v>
      </c>
      <c r="AN28" s="1"/>
    </row>
    <row r="29" spans="1:40" ht="13.5" customHeight="1">
      <c r="A29" s="230"/>
      <c r="B29" s="231">
        <v>2</v>
      </c>
      <c r="C29" s="232" t="s">
        <v>8</v>
      </c>
      <c r="D29" s="233">
        <v>3</v>
      </c>
      <c r="E29" s="146" t="str">
        <f>IF($B$7&lt;&gt;"",$B$7,"")</f>
        <v>Bendig Benji</v>
      </c>
      <c r="F29" s="232" t="s">
        <v>8</v>
      </c>
      <c r="G29" s="147" t="str">
        <f>IF($B$8&lt;&gt;"",$B$8,"")</f>
        <v>Stocker Michael</v>
      </c>
      <c r="H29" s="149"/>
      <c r="I29" s="151">
        <v>3</v>
      </c>
      <c r="J29" s="168" t="str">
        <f t="shared" si="14"/>
        <v>:</v>
      </c>
      <c r="K29" s="169">
        <v>2</v>
      </c>
      <c r="L29" s="61"/>
      <c r="M29" s="181"/>
      <c r="N29" s="182"/>
      <c r="O29" s="200">
        <v>1</v>
      </c>
      <c r="P29" s="184" t="s">
        <v>8</v>
      </c>
      <c r="Q29" s="145">
        <v>7</v>
      </c>
      <c r="R29" s="146" t="str">
        <f>IF($B$6&lt;&gt;"",$B$6,"")</f>
        <v>Schäfer Thomas</v>
      </c>
      <c r="S29" s="149"/>
      <c r="T29" s="149"/>
      <c r="U29" s="149"/>
      <c r="V29" s="149"/>
      <c r="W29" s="149"/>
      <c r="X29" s="148"/>
      <c r="Y29" s="149"/>
      <c r="Z29" s="148" t="s">
        <v>8</v>
      </c>
      <c r="AA29" s="147" t="str">
        <f>IF($B$12&lt;&gt;"",$B$12,"")</f>
        <v>Michel Rainer</v>
      </c>
      <c r="AB29" s="186"/>
      <c r="AC29" s="186"/>
      <c r="AD29" s="186"/>
      <c r="AE29" s="186"/>
      <c r="AF29" s="186"/>
      <c r="AG29" s="219"/>
      <c r="AH29" s="219"/>
      <c r="AI29" s="219"/>
      <c r="AJ29" s="220"/>
      <c r="AK29" s="189">
        <v>3</v>
      </c>
      <c r="AL29" s="152" t="str">
        <f t="shared" si="13"/>
        <v>:</v>
      </c>
      <c r="AM29" s="153">
        <v>1</v>
      </c>
      <c r="AN29" s="1"/>
    </row>
    <row r="30" spans="1:40" ht="7.5" customHeight="1">
      <c r="A30" s="15"/>
      <c r="B30" s="234"/>
      <c r="C30" s="235"/>
      <c r="D30" s="234"/>
      <c r="E30" s="236"/>
      <c r="F30" s="235"/>
      <c r="G30" s="15"/>
      <c r="H30" s="1"/>
      <c r="I30" s="237"/>
      <c r="J30" s="238"/>
      <c r="K30" s="237"/>
      <c r="M30" s="1"/>
      <c r="N30" s="1"/>
      <c r="O30" s="239"/>
      <c r="P30" s="240"/>
      <c r="Q30" s="239"/>
      <c r="R30" s="1"/>
      <c r="S30" s="1"/>
      <c r="T30" s="1"/>
      <c r="U30" s="1"/>
      <c r="V30" s="1"/>
      <c r="W30" s="1"/>
      <c r="X30" s="240"/>
      <c r="Y30" s="1"/>
      <c r="Z30" s="240"/>
      <c r="AA30" s="1"/>
      <c r="AB30" s="1"/>
      <c r="AC30" s="1"/>
      <c r="AD30" s="1"/>
      <c r="AE30" s="1"/>
      <c r="AF30" s="1"/>
      <c r="AG30" s="1"/>
      <c r="AH30" s="1"/>
      <c r="AI30" s="1"/>
      <c r="AJ30" s="241"/>
      <c r="AK30" s="1"/>
      <c r="AL30" s="241"/>
      <c r="AM30" s="241"/>
      <c r="AN30" s="1"/>
    </row>
    <row r="31" spans="32:37" ht="15" customHeight="1">
      <c r="AF31" s="1"/>
      <c r="AG31" s="1"/>
      <c r="AH31" s="1"/>
      <c r="AI31" s="1"/>
      <c r="AJ31" s="1"/>
      <c r="AK31" s="1"/>
    </row>
    <row r="32" spans="22:37" ht="13.5" customHeight="1">
      <c r="V32" t="s">
        <v>15</v>
      </c>
      <c r="AF32" s="1"/>
      <c r="AG32" s="1"/>
      <c r="AH32" s="1"/>
      <c r="AI32" s="1"/>
      <c r="AJ32" s="1"/>
      <c r="AK32" s="1"/>
    </row>
    <row r="33" spans="32:37" ht="13.5" customHeight="1">
      <c r="AF33" s="1"/>
      <c r="AG33" s="1"/>
      <c r="AH33" s="1"/>
      <c r="AI33" s="242"/>
      <c r="AJ33" s="1"/>
      <c r="AK33" s="1"/>
    </row>
    <row r="34" spans="2:37" ht="15.75" customHeight="1">
      <c r="B34" s="16"/>
      <c r="C34" s="243"/>
      <c r="D34" s="244" t="s">
        <v>1</v>
      </c>
      <c r="E34" s="245"/>
      <c r="F34" s="246"/>
      <c r="G34" s="247" t="s">
        <v>2</v>
      </c>
      <c r="H34" s="246"/>
      <c r="I34" s="22"/>
      <c r="J34" s="22" t="s">
        <v>3</v>
      </c>
      <c r="K34" s="19"/>
      <c r="L34" s="19"/>
      <c r="M34" s="23" t="s">
        <v>4</v>
      </c>
      <c r="N34" s="23"/>
      <c r="O34" s="248" t="s">
        <v>16</v>
      </c>
      <c r="P34" s="249"/>
      <c r="AF34" s="1"/>
      <c r="AG34" s="1"/>
      <c r="AH34" s="1"/>
      <c r="AI34" s="1"/>
      <c r="AJ34" s="1"/>
      <c r="AK34" s="1"/>
    </row>
    <row r="35" spans="2:37" ht="15.75">
      <c r="B35" s="28">
        <v>1</v>
      </c>
      <c r="C35" s="250"/>
      <c r="D35" s="30"/>
      <c r="E35" s="31"/>
      <c r="F35" s="30"/>
      <c r="G35" s="251"/>
      <c r="H35" s="33"/>
      <c r="I35" s="262">
        <v>0</v>
      </c>
      <c r="J35" s="263" t="s">
        <v>17</v>
      </c>
      <c r="K35" s="264">
        <v>0</v>
      </c>
      <c r="L35" s="263">
        <v>0</v>
      </c>
      <c r="M35" s="263" t="s">
        <v>17</v>
      </c>
      <c r="N35" s="263">
        <v>0</v>
      </c>
      <c r="O35" s="37">
        <f aca="true" t="shared" si="15" ref="O35:O42">SUM(L35-N35)</f>
        <v>0</v>
      </c>
      <c r="P35" s="252"/>
      <c r="AF35" s="1"/>
      <c r="AG35" s="1"/>
      <c r="AH35" s="1"/>
      <c r="AI35" s="242"/>
      <c r="AJ35" s="1"/>
      <c r="AK35" s="1"/>
    </row>
    <row r="36" spans="2:37" ht="15.75">
      <c r="B36" s="28">
        <v>2</v>
      </c>
      <c r="C36" s="250"/>
      <c r="D36" s="30"/>
      <c r="E36" s="31"/>
      <c r="F36" s="30"/>
      <c r="G36" s="251"/>
      <c r="H36" s="33"/>
      <c r="I36" s="265">
        <v>0</v>
      </c>
      <c r="J36" s="263" t="s">
        <v>17</v>
      </c>
      <c r="K36" s="264">
        <v>0</v>
      </c>
      <c r="L36" s="263">
        <v>0</v>
      </c>
      <c r="M36" s="263" t="s">
        <v>17</v>
      </c>
      <c r="N36" s="263">
        <v>0</v>
      </c>
      <c r="O36" s="37">
        <f t="shared" si="15"/>
        <v>0</v>
      </c>
      <c r="P36" s="252"/>
      <c r="AF36" s="1"/>
      <c r="AG36" s="1"/>
      <c r="AH36" s="1"/>
      <c r="AI36" s="242"/>
      <c r="AJ36" s="1"/>
      <c r="AK36" s="1"/>
    </row>
    <row r="37" spans="2:37" ht="15.75">
      <c r="B37" s="28">
        <v>3</v>
      </c>
      <c r="C37" s="250"/>
      <c r="D37" s="30"/>
      <c r="E37" s="31"/>
      <c r="F37" s="30"/>
      <c r="G37" s="251"/>
      <c r="H37" s="33"/>
      <c r="I37" s="262">
        <v>0</v>
      </c>
      <c r="J37" s="263" t="s">
        <v>17</v>
      </c>
      <c r="K37" s="264">
        <v>0</v>
      </c>
      <c r="L37" s="263">
        <v>0</v>
      </c>
      <c r="M37" s="263" t="s">
        <v>17</v>
      </c>
      <c r="N37" s="263">
        <v>0</v>
      </c>
      <c r="O37" s="37">
        <f t="shared" si="15"/>
        <v>0</v>
      </c>
      <c r="P37" s="252"/>
      <c r="AF37" s="1"/>
      <c r="AG37" s="1"/>
      <c r="AH37" s="1"/>
      <c r="AI37" s="1"/>
      <c r="AJ37" s="1"/>
      <c r="AK37" s="1"/>
    </row>
    <row r="38" spans="2:37" ht="15.75">
      <c r="B38" s="28">
        <v>4</v>
      </c>
      <c r="C38" s="250"/>
      <c r="D38" s="30"/>
      <c r="E38" s="30"/>
      <c r="F38" s="30"/>
      <c r="G38" s="251"/>
      <c r="H38" s="68"/>
      <c r="I38" s="262">
        <v>0</v>
      </c>
      <c r="J38" s="263" t="s">
        <v>17</v>
      </c>
      <c r="K38" s="264">
        <v>0</v>
      </c>
      <c r="L38" s="263">
        <v>0</v>
      </c>
      <c r="M38" s="263" t="s">
        <v>17</v>
      </c>
      <c r="N38" s="263">
        <v>0</v>
      </c>
      <c r="O38" s="37">
        <f t="shared" si="15"/>
        <v>0</v>
      </c>
      <c r="P38" s="252"/>
      <c r="AF38" s="1"/>
      <c r="AG38" s="1"/>
      <c r="AH38" s="1"/>
      <c r="AI38" s="242"/>
      <c r="AJ38" s="1"/>
      <c r="AK38" s="1"/>
    </row>
    <row r="39" spans="2:35" ht="15.75">
      <c r="B39" s="56">
        <v>5</v>
      </c>
      <c r="C39" s="253"/>
      <c r="D39" s="30"/>
      <c r="E39" s="30"/>
      <c r="F39" s="58"/>
      <c r="G39" s="254"/>
      <c r="H39" s="60"/>
      <c r="I39" s="262">
        <v>0</v>
      </c>
      <c r="J39" s="263" t="s">
        <v>17</v>
      </c>
      <c r="K39" s="264">
        <v>0</v>
      </c>
      <c r="L39" s="263">
        <v>0</v>
      </c>
      <c r="M39" s="263" t="s">
        <v>17</v>
      </c>
      <c r="N39" s="264">
        <v>0</v>
      </c>
      <c r="O39" s="37">
        <f t="shared" si="15"/>
        <v>0</v>
      </c>
      <c r="P39" s="252"/>
      <c r="AI39" s="242"/>
    </row>
    <row r="40" spans="2:35" ht="15.75">
      <c r="B40" s="56">
        <v>6</v>
      </c>
      <c r="C40" s="253"/>
      <c r="D40" s="30"/>
      <c r="E40" s="30"/>
      <c r="F40" s="58"/>
      <c r="G40" s="254"/>
      <c r="H40" s="68"/>
      <c r="I40" s="262">
        <v>0</v>
      </c>
      <c r="J40" s="263" t="s">
        <v>17</v>
      </c>
      <c r="K40" s="264">
        <v>0</v>
      </c>
      <c r="L40" s="263">
        <v>0</v>
      </c>
      <c r="M40" s="263" t="s">
        <v>17</v>
      </c>
      <c r="N40" s="264">
        <v>0</v>
      </c>
      <c r="O40" s="37">
        <f t="shared" si="15"/>
        <v>0</v>
      </c>
      <c r="P40" s="252"/>
      <c r="AI40" s="242"/>
    </row>
    <row r="41" spans="2:35" ht="15.75">
      <c r="B41" s="75">
        <v>7</v>
      </c>
      <c r="C41" s="255"/>
      <c r="D41" s="30"/>
      <c r="E41" s="31"/>
      <c r="F41" s="58"/>
      <c r="G41" s="256"/>
      <c r="H41" s="257"/>
      <c r="I41" s="266">
        <v>0</v>
      </c>
      <c r="J41" s="263" t="s">
        <v>17</v>
      </c>
      <c r="K41" s="264">
        <v>0</v>
      </c>
      <c r="L41" s="263">
        <v>0</v>
      </c>
      <c r="M41" s="263" t="s">
        <v>17</v>
      </c>
      <c r="N41" s="264">
        <v>0</v>
      </c>
      <c r="O41" s="37">
        <f t="shared" si="15"/>
        <v>0</v>
      </c>
      <c r="P41" s="252"/>
      <c r="AI41" s="242"/>
    </row>
    <row r="42" spans="2:35" ht="13.5" customHeight="1">
      <c r="B42" s="83">
        <v>8</v>
      </c>
      <c r="C42" s="258"/>
      <c r="D42" s="85"/>
      <c r="E42" s="86"/>
      <c r="F42" s="85"/>
      <c r="G42" s="259"/>
      <c r="H42" s="260"/>
      <c r="I42" s="267">
        <v>0</v>
      </c>
      <c r="J42" s="268" t="s">
        <v>17</v>
      </c>
      <c r="K42" s="269">
        <v>0</v>
      </c>
      <c r="L42" s="268">
        <v>0</v>
      </c>
      <c r="M42" s="268" t="s">
        <v>17</v>
      </c>
      <c r="N42" s="268">
        <v>0</v>
      </c>
      <c r="O42" s="93">
        <f t="shared" si="15"/>
        <v>0</v>
      </c>
      <c r="P42" s="261"/>
      <c r="AI42" s="242"/>
    </row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</sheetData>
  <sheetProtection sheet="1"/>
  <mergeCells count="2">
    <mergeCell ref="B5:E5"/>
    <mergeCell ref="F5:G5"/>
  </mergeCells>
  <printOptions/>
  <pageMargins left="0.5902777777777778" right="0.19652777777777777" top="0.19652777777777777" bottom="0.19652777777777777" header="0.5118055555555555" footer="0.5118055555555555"/>
  <pageSetup fitToHeight="1" fitToWidth="1" horizontalDpi="300" verticalDpi="3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Tischtennis</dc:creator>
  <cp:keywords/>
  <dc:description/>
  <cp:lastModifiedBy>Michael</cp:lastModifiedBy>
  <cp:lastPrinted>2011-03-12T19:15:35Z</cp:lastPrinted>
  <dcterms:created xsi:type="dcterms:W3CDTF">2010-03-13T10:27:01Z</dcterms:created>
  <dcterms:modified xsi:type="dcterms:W3CDTF">2011-03-15T20:30:28Z</dcterms:modified>
  <cp:category/>
  <cp:version/>
  <cp:contentType/>
  <cp:contentStatus/>
</cp:coreProperties>
</file>